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1"/>
  </bookViews>
  <sheets>
    <sheet name="Лист1" sheetId="1" r:id="rId1"/>
    <sheet name="Лист3" sheetId="2" r:id="rId2"/>
    <sheet name="Лист4" sheetId="3" r:id="rId3"/>
  </sheets>
  <definedNames/>
  <calcPr fullCalcOnLoad="1"/>
</workbook>
</file>

<file path=xl/sharedStrings.xml><?xml version="1.0" encoding="utf-8"?>
<sst xmlns="http://schemas.openxmlformats.org/spreadsheetml/2006/main" count="835" uniqueCount="551">
  <si>
    <t>Наименование показателя</t>
  </si>
  <si>
    <t>000  1  00  00000  00  0000  000</t>
  </si>
  <si>
    <t>НАЛОГИ НА ПРИБЫЛЬ, ДОХОДЫ</t>
  </si>
  <si>
    <t>Налог на доходы физических лиц</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</si>
  <si>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</si>
  <si>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</si>
  <si>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</si>
  <si>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</si>
  <si>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</si>
  <si>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</si>
  <si>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</si>
  <si>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Единый сельскохозяйственный налог</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</si>
  <si>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</si>
  <si>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</si>
  <si>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</si>
  <si>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Транспортный налог</t>
  </si>
  <si>
    <t>Транспортный налог с организаций</t>
  </si>
  <si>
    <t>Транспортный налог с физических лиц</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</si>
  <si>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</si>
  <si>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</si>
  <si>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</si>
  <si>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</si>
  <si>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</si>
  <si>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ЗАДОЛЖЕННОСТЬ И ПЕРЕРАСЧЕТЫ ПО ОТМЕНЕННЫМ НАЛОГАМ, СБОРАМ И ИНЫМ ОБЯЗАТЕЛЬНЫМ ПЛАТЕЖАМ</t>
  </si>
  <si>
    <t>Налоги на имущество</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</si>
  <si>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</si>
  <si>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</si>
  <si>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</si>
  <si>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</si>
  <si>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</si>
  <si>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</si>
  <si>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ПРОДАЖИ МАТЕРИАЛЬНЫХ И НЕМАТЕРИАЛЬНЫХ АКТИВОВ</t>
  </si>
  <si>
    <t xml:space="preserve"> 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</si>
  <si>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 xml:space="preserve"> Доходы     от    продажи    земельных    участков,                              государственная  собственность  на   которые   не                              разграничена</t>
  </si>
  <si>
    <t xml:space="preserve"> Доходы    от    продажи    земельных    участков,                              государственная  собственность  на   которые   не                              разграничена и  которые  расположены  в  границах поселений</t>
  </si>
  <si>
    <t>БЕЗВОЗМЕЗДНЫЕ ПОСТУПЛЕНИЯ</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</si>
  <si>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</si>
  <si>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</si>
  <si>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</si>
  <si>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</si>
  <si>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</si>
  <si>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</si>
  <si>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</si>
  <si>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Источники финансирования дефицита бюджета - всего</t>
  </si>
  <si>
    <t>Увеличение прочих остатков денежных средств  бюджетов поселений</t>
  </si>
  <si>
    <t>Уменьшение прочих остатков денежных средств  бюджетов поселений</t>
  </si>
  <si>
    <t>Расходы</t>
  </si>
  <si>
    <t>Оплата труда и начисления на выплаты по оплате труда</t>
  </si>
  <si>
    <t>Заработная плата</t>
  </si>
  <si>
    <t>Прочие выплаты</t>
  </si>
  <si>
    <t>Начисления на выплаты по оплате труда</t>
  </si>
  <si>
    <t>Оплата работ, услуг</t>
  </si>
  <si>
    <t>Услуги связи</t>
  </si>
  <si>
    <t>Коммунальные услуги</t>
  </si>
  <si>
    <t>Работы, услуги по содержанию имущества</t>
  </si>
  <si>
    <t>Прочие работы, услуги</t>
  </si>
  <si>
    <t>Прочие расходы</t>
  </si>
  <si>
    <t>Поступление нефинансовых активов</t>
  </si>
  <si>
    <t>Увеличение стоимости основных средств</t>
  </si>
  <si>
    <t>Увеличение стоимости материальных запасов</t>
  </si>
  <si>
    <t>Функционирование высшего должностного лица субъекта Российской Федерации и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</si>
  <si>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</si>
  <si>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общегосударственные вопросы</t>
  </si>
  <si>
    <t>Национальная оборона</t>
  </si>
  <si>
    <t>Мобилизационная и вневойсковая подготовка</t>
  </si>
  <si>
    <t>Жилищно-коммунальное хозяйство</t>
  </si>
  <si>
    <t>Коммунальное хозяйство</t>
  </si>
  <si>
    <t>Благоустройство</t>
  </si>
  <si>
    <t>Физическая культура и спорт</t>
  </si>
  <si>
    <t>Межбюджетные трансферты</t>
  </si>
  <si>
    <t>Перечисления другим бюджетам бюджетной системы Российской Федерации</t>
  </si>
  <si>
    <t>Главный бухгалтер</t>
  </si>
  <si>
    <t>383</t>
  </si>
  <si>
    <t xml:space="preserve">Единица измерения:  руб </t>
  </si>
  <si>
    <t>5</t>
  </si>
  <si>
    <t>КОДЫ</t>
  </si>
  <si>
    <t xml:space="preserve"> Наименование показателя</t>
  </si>
  <si>
    <t>6</t>
  </si>
  <si>
    <t xml:space="preserve">             по ОКПО</t>
  </si>
  <si>
    <t xml:space="preserve">             по ОКЕИ</t>
  </si>
  <si>
    <t xml:space="preserve">                   Дата</t>
  </si>
  <si>
    <t>Исполнено</t>
  </si>
  <si>
    <t>Форма по ОКУД</t>
  </si>
  <si>
    <t xml:space="preserve">             по ОКАТО</t>
  </si>
  <si>
    <t>Периодичность: месячная</t>
  </si>
  <si>
    <t>-</t>
  </si>
  <si>
    <t>000 01 05 00 00 00 0000 000</t>
  </si>
  <si>
    <t>000 01 05 00 00 00 0000 500</t>
  </si>
  <si>
    <t>000 01 05 02 00 00 0000 500</t>
  </si>
  <si>
    <t>000 01 05 02 01 00 0000 510</t>
  </si>
  <si>
    <t>000 01 05 00 00 00 0000 600</t>
  </si>
  <si>
    <t>000 01 05 02 00 00 0000 600</t>
  </si>
  <si>
    <t>000 01 05 02 01 00 0000 610</t>
  </si>
  <si>
    <t>520</t>
  </si>
  <si>
    <t>Х</t>
  </si>
  <si>
    <t>620</t>
  </si>
  <si>
    <t>из них:</t>
  </si>
  <si>
    <t>010</t>
  </si>
  <si>
    <t>951</t>
  </si>
  <si>
    <t xml:space="preserve">Изменение остатков средств </t>
  </si>
  <si>
    <t xml:space="preserve">Увеличение остатков средств </t>
  </si>
  <si>
    <t xml:space="preserve">Увеличение прочих остатков средств </t>
  </si>
  <si>
    <t xml:space="preserve">Увеличение прочих остатков денежных средств  </t>
  </si>
  <si>
    <t xml:space="preserve">Уменьшение остатков средств </t>
  </si>
  <si>
    <t>Уменьшение прочих остатков средств</t>
  </si>
  <si>
    <t xml:space="preserve">Уменьшение прочих остатков денежных средств  </t>
  </si>
  <si>
    <t>Код стро-ки</t>
  </si>
  <si>
    <t>Код дохода                                         по бюджетной    классификации</t>
  </si>
  <si>
    <t>4</t>
  </si>
  <si>
    <t>Неисполненные назначения</t>
  </si>
  <si>
    <t xml:space="preserve">ОТЧЕТ ОБ ИСПОЛНЕНИИ  БЮДЖЕТА  </t>
  </si>
  <si>
    <t>0503117</t>
  </si>
  <si>
    <t>Глава по БК</t>
  </si>
  <si>
    <t>Наименование</t>
  </si>
  <si>
    <t>Доходы бюджета - всего</t>
  </si>
  <si>
    <t>в том числе:                                                                           НАЛОГОВЫЕ И НЕНАЛОГОВЫЕ ДОХОДЫ</t>
  </si>
  <si>
    <t>сельского поселения Тацинского района</t>
  </si>
  <si>
    <t>Утвержденные бюджетные         назначения</t>
  </si>
  <si>
    <t>951  2  02  03015  10  0000  151</t>
  </si>
  <si>
    <t>951  2  02  03015  00  0000  151</t>
  </si>
  <si>
    <t>951  2  02  03000  00  0000  151</t>
  </si>
  <si>
    <t>951  2  02  00000  00  0000  000</t>
  </si>
  <si>
    <t>914  1  14  00000  00  0000  000</t>
  </si>
  <si>
    <t>914  1  14  06000  00  0000  430</t>
  </si>
  <si>
    <t>914  1  14  06010  00  0000  430</t>
  </si>
  <si>
    <t>914  1  14  06014  10  0000  430</t>
  </si>
  <si>
    <t>182  1  01  00000  00  0000  000</t>
  </si>
  <si>
    <t>182  1  01  02000  01  0000  110</t>
  </si>
  <si>
    <t>182  1  01  02020  01  0000  110</t>
  </si>
  <si>
    <t>182  1  05  00000  00  0000  000</t>
  </si>
  <si>
    <t>182  1  05  01000  00  0000  110</t>
  </si>
  <si>
    <t>182  1  06  00000  00  0000  000</t>
  </si>
  <si>
    <t>182  1  06  01000  00  0000  110</t>
  </si>
  <si>
    <t>182  1  06  04000  02  0000  110</t>
  </si>
  <si>
    <t>182  1  06  06000  00  0000  110</t>
  </si>
  <si>
    <t>182  1  06  06010  00  0000  110</t>
  </si>
  <si>
    <t>182  1  06  06020  00  0000  110</t>
  </si>
  <si>
    <t>182  1  09  00000  00  0000  000</t>
  </si>
  <si>
    <t>182  1  09  04000  00  0000  110</t>
  </si>
  <si>
    <t>182  1  09  04050  00  0000  110</t>
  </si>
  <si>
    <t>2. Расходы бюджета</t>
  </si>
  <si>
    <t xml:space="preserve">        1. Доходы бюджета</t>
  </si>
  <si>
    <t>Код стро-  ки</t>
  </si>
  <si>
    <t xml:space="preserve">Код источника финансирования                        дефицита  бюджета                          по бюджетной                     классификации </t>
  </si>
  <si>
    <t>в том числе:                                            источники внутреннего                   финансирования бюджета</t>
  </si>
  <si>
    <t xml:space="preserve">   из них:</t>
  </si>
  <si>
    <t xml:space="preserve">источники внешнего                       финансирования бюджета </t>
  </si>
  <si>
    <t>720</t>
  </si>
  <si>
    <t>951 01 05 02 01 10 0000 610</t>
  </si>
  <si>
    <t>951 01 05 02 01 10 0000 510</t>
  </si>
  <si>
    <t>815  1  11  05010  10  0000  120</t>
  </si>
  <si>
    <t>815  1  11  05010  00  0000  120</t>
  </si>
  <si>
    <t>815  1  11  05000  00  0000  120</t>
  </si>
  <si>
    <t>815  1  11  00000  00  0000  000</t>
  </si>
  <si>
    <t>951  2  02  04999  10  0000  151</t>
  </si>
  <si>
    <t>951  0100  0000000  000  000</t>
  </si>
  <si>
    <t>951  0100  0000000  000  200</t>
  </si>
  <si>
    <t>951  0100  0000000  000  210</t>
  </si>
  <si>
    <t>951  0100  0000000  000  211</t>
  </si>
  <si>
    <t>951  0100  0000000  000  212</t>
  </si>
  <si>
    <t>951  0100  0000000  000  213</t>
  </si>
  <si>
    <t>951  0100  0000000  000  220</t>
  </si>
  <si>
    <t>951  0100  0000000  000  221</t>
  </si>
  <si>
    <t>951  0100  0000000  000  223</t>
  </si>
  <si>
    <t>951  0100  0000000  000  225</t>
  </si>
  <si>
    <t>951  0100  0000000  000  226</t>
  </si>
  <si>
    <t>951  0100  0000000  000  290</t>
  </si>
  <si>
    <t>951  0100  0000000  000  300</t>
  </si>
  <si>
    <t>951  0100  0000000  000  310</t>
  </si>
  <si>
    <t>951  0100  0000000  000  340</t>
  </si>
  <si>
    <t>951  0200  0000000  000  000</t>
  </si>
  <si>
    <t>951  0500  0000000  000  000</t>
  </si>
  <si>
    <t>951  0500  0000000  000  200</t>
  </si>
  <si>
    <t>951  0500  0000000  000  220</t>
  </si>
  <si>
    <t>951  0500  0000000  000  223</t>
  </si>
  <si>
    <t>951  0500  0000000  000  225</t>
  </si>
  <si>
    <t>951  0502  0000000  000  000</t>
  </si>
  <si>
    <t>951  0503  0000000  000  000</t>
  </si>
  <si>
    <t>951  0503  0000000  000  200</t>
  </si>
  <si>
    <t>951  0503  0000000  000  220</t>
  </si>
  <si>
    <t>951  1100  0000000  000  000</t>
  </si>
  <si>
    <t>X</t>
  </si>
  <si>
    <t xml:space="preserve">Руководитель </t>
  </si>
  <si>
    <t>Руководитель финансово-</t>
  </si>
  <si>
    <t>экономической службы</t>
  </si>
  <si>
    <t>(подпись)                                    (расшифровка подписи)</t>
  </si>
  <si>
    <t xml:space="preserve">                                                                                     </t>
  </si>
  <si>
    <t xml:space="preserve">                                                                                      </t>
  </si>
  <si>
    <t>3. Источники финансирования дефицита бюджета</t>
  </si>
  <si>
    <t>951  2  00  00000  00  0000  000</t>
  </si>
  <si>
    <t>951  2  02  04999  00  0000  151</t>
  </si>
  <si>
    <t>Транспортные услуги</t>
  </si>
  <si>
    <t>951  0100  0000000  000  222</t>
  </si>
  <si>
    <t>951  0102  0000000  000  000</t>
  </si>
  <si>
    <t>951  0104  0000000  000  000</t>
  </si>
  <si>
    <t>951  0203  0000000  000  000</t>
  </si>
  <si>
    <t xml:space="preserve">Форма 0503117 </t>
  </si>
  <si>
    <t>Доходы получаемые в виде арендной платы за земели после разграничения государственной собственности на землю, а также средства от продажи права на заключение договоров аренды указанных земелных участков (за исключением земельных участков автономных учреждений)</t>
  </si>
  <si>
    <t>Доходы,получаемые в виде арендной платы, а также средства от продажи права на заключение договоров аренды за земли,находящиеся в собственности поселений (за ислючением земельных участков муниципальных автономных учреждений)</t>
  </si>
  <si>
    <t>951  0502  0000000  000  200</t>
  </si>
  <si>
    <t>951  0502  0000000  000  220</t>
  </si>
  <si>
    <t>951  0502  0000000  000  225</t>
  </si>
  <si>
    <t>951  0502  0000000  000  226</t>
  </si>
  <si>
    <t>951  0502  0000000  000  240</t>
  </si>
  <si>
    <t>951  0502  0000000  000  242</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</si>
  <si>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</si>
  <si>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182 1 01 02010 01 1000 110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</si>
  <si>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</si>
  <si>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182 1 01 02040 01 1000 110</t>
  </si>
  <si>
    <t>951  1  11  05025  10  0000  120</t>
  </si>
  <si>
    <t>951  1  11  05020  00  0000  120</t>
  </si>
  <si>
    <t>Прочие субвенции бюджетам поселений</t>
  </si>
  <si>
    <t>Код расхода                                по бюджетной классификации</t>
  </si>
  <si>
    <t>Расходы бюджета - всего</t>
  </si>
  <si>
    <t>в том числе:                                                          Общегосударственные вопросы</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</si>
  <si>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</si>
  <si>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951  0102  0020000  000  000</t>
  </si>
  <si>
    <t>Глава муниципального образования</t>
  </si>
  <si>
    <t>951  0102  0020300  000  000</t>
  </si>
  <si>
    <t>Выполнение функций органами местного самоуправления</t>
  </si>
  <si>
    <t>951  0102  0020300  500  210</t>
  </si>
  <si>
    <t>951  0104  0020000  000  000</t>
  </si>
  <si>
    <t>Центральный аппарат</t>
  </si>
  <si>
    <t>951  0104  0020400  000  000</t>
  </si>
  <si>
    <t xml:space="preserve">Руководство и управление в сфере установленных функций </t>
  </si>
  <si>
    <t>951  0203  0010000  000  000</t>
  </si>
  <si>
    <t>Осуществление первичного воинского учета на территориях, где отсутствуют военные комиссариаты</t>
  </si>
  <si>
    <t>951  0203  0013600  000  000</t>
  </si>
  <si>
    <t>Бюджетные инвестиции</t>
  </si>
  <si>
    <t>Организация и содержание мест захоронения</t>
  </si>
  <si>
    <t>Результиат исполнения Бюджета                                            (дефицит/профицит)</t>
  </si>
  <si>
    <t>951  0102  0020300  550  211</t>
  </si>
  <si>
    <t>951  0102  0020300  550  212</t>
  </si>
  <si>
    <t>951  0102  0020300  550  213</t>
  </si>
  <si>
    <t>951  0102  0020300  550  000</t>
  </si>
  <si>
    <t>951  0102  0020300  550  200</t>
  </si>
  <si>
    <t>951  0104  0020400  550  290</t>
  </si>
  <si>
    <t>951  0104  0020400  550  300</t>
  </si>
  <si>
    <t>951  0104  0020400  550  310</t>
  </si>
  <si>
    <t>951  0104  0020400  550  340</t>
  </si>
  <si>
    <t>Субвенции бюджетам муниципальных образований для финансового обеспечения расходных обязательств,возникающих при выполнении государственных полномочий Российской Федерации,переданных для осуществления органам местного самоуправления в установленном порядке</t>
  </si>
  <si>
    <t xml:space="preserve">Сусидии бюджетам муниципальных образований для софинансирования расходных обязательств, возникающих при выполнении полномочий органов местного самоуправления по вопросам местного значения  </t>
  </si>
  <si>
    <t>Субсидии в целях софинансирования особо важных и (или) контролируемых Администрацией Ростовской области объектов и направлений расходования средств</t>
  </si>
  <si>
    <t>Субсидии юридическим лицам</t>
  </si>
  <si>
    <t>Безвозмездные и безвозвратные перечисления организациям</t>
  </si>
  <si>
    <t>Безвозмездные и безвозвратные перечисления организациям, за исключением государственных и муниципальных организаций</t>
  </si>
  <si>
    <t>951  0502  5210100 000 000</t>
  </si>
  <si>
    <t>951  0502  5210102 000 242</t>
  </si>
  <si>
    <t>Целевые программы муниципальных образований</t>
  </si>
  <si>
    <t>951  0503  7950000  000  000</t>
  </si>
  <si>
    <t xml:space="preserve">Долгосрочная целевая программа "Повышение безопасности дорожного движения на территории  
 Михайловского сельского поселения на 2010-2012 годы"
</t>
  </si>
  <si>
    <t>951  0503  7955100  000  000</t>
  </si>
  <si>
    <t xml:space="preserve">Финансовое обеспечение долгосрочной целевой программы "Повышение безопасности дорожного
 движения на территории Михайловского сельского поселения на 2010-2012 годы" в области содержания автомобильных дорог и иженерных сооружений на них
</t>
  </si>
  <si>
    <t>951  0503  7955100  982  000</t>
  </si>
  <si>
    <t>951  0503  7955100 982  000</t>
  </si>
  <si>
    <t>952  0503  7955100  982  200</t>
  </si>
  <si>
    <t>953  0503  7955100  982  220</t>
  </si>
  <si>
    <t>951  0503  7955100  982  225</t>
  </si>
  <si>
    <t>951  0503  795100  983  000</t>
  </si>
  <si>
    <t xml:space="preserve">Финансовое обеспечение долгосрочной целевой программы "Повышение безопасности дорожного 
 движения на территории Михайловского сельского поселения на 2010-2012 годы" в области  содержания уличного освещения
</t>
  </si>
  <si>
    <t>951  0503  795100  983  200</t>
  </si>
  <si>
    <t>951  0503  795100  983  220</t>
  </si>
  <si>
    <t>951  0503  795100  983  223</t>
  </si>
  <si>
    <t>951  0503  795100  983  225</t>
  </si>
  <si>
    <t>951  0503  795100  983  300</t>
  </si>
  <si>
    <t>951  0503  795100  983  340</t>
  </si>
  <si>
    <t>951  0500  0000000  000  300</t>
  </si>
  <si>
    <t>951  0500  0000000  000  340</t>
  </si>
  <si>
    <t>951  0503  0000000  000  300</t>
  </si>
  <si>
    <t>951  0503  0000000  000  340</t>
  </si>
  <si>
    <t>951  0500  0000000  000  226</t>
  </si>
  <si>
    <t>951  0500  0000000  000  240</t>
  </si>
  <si>
    <t>951  0500  0000000  000  242</t>
  </si>
  <si>
    <t>951  0503  0000000  000  223</t>
  </si>
  <si>
    <t>951  0503  0000000  000  225</t>
  </si>
  <si>
    <t>951  0503  0000000  000  226</t>
  </si>
  <si>
    <t>182  1  01  02021  01  1000  110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</si>
  <si>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(пени и проценты по соответствующему платежу)</t>
  </si>
  <si>
    <t>182  1  01  02021  01  2000  110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</si>
  <si>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(суммы денежных взысканий (штрафов) по соответствующему платежу согласно законодательству Российской Федерации)</t>
  </si>
  <si>
    <t>182  1  01  02021  01  3000  110</t>
  </si>
  <si>
    <t>182  1  01  02022  01  1000  110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</si>
  <si>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(пени и проценты по соответствующему платежу)</t>
  </si>
  <si>
    <t>182  1  01  02022  01  2000  110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</si>
  <si>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(суммы денежных взысканий (штрафов) по соответствующему платежу согласно законодательству Российской Федерации)</t>
  </si>
  <si>
    <t>182  1  01  02022  01  3000  110</t>
  </si>
  <si>
    <t>182  1  05  03000  01  1000  110</t>
  </si>
  <si>
    <t>182  1  06  01030  10  1000  110</t>
  </si>
  <si>
    <t>182  1  06  01030  10  2000  110</t>
  </si>
  <si>
    <t>182  1  06  04011  02  1000  110</t>
  </si>
  <si>
    <t>Транспортный налог с организаций (пени и проценты по соответствующему платежу)</t>
  </si>
  <si>
    <t>182  1  06  04011  02  2000  110</t>
  </si>
  <si>
    <t>182  1  06  04012  02  1000  110</t>
  </si>
  <si>
    <t>182  1  06  04012  02  2000  110</t>
  </si>
  <si>
    <t>182  1  06  06013  10  1000  110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</si>
  <si>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(пени и проценты по соответствующему платежу)</t>
  </si>
  <si>
    <t>182  1  06  06013  10  2000  110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</si>
  <si>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(суммы денежных взысканий (штрафов) по соответствующему платежу согласно законодательству Российской Федерации)</t>
  </si>
  <si>
    <t>182  1  06  06013  10  3000  110</t>
  </si>
  <si>
    <t>182  1  06  06023  10  1000  110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</si>
  <si>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(пени и проценты по соответствующему платежу)</t>
  </si>
  <si>
    <t>182  1  06  06023  10  2000  110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</si>
  <si>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(суммы денежных взысканий (штрафов) по соответствующему платежу согласно законодательству Российской Федерации)</t>
  </si>
  <si>
    <t>182  1  09  04050  10  1000  110</t>
  </si>
  <si>
    <t>Земельный налог (по обязательствам, возникшим до 1 января 2006 года), мобилизуемый на территориях поселений (пени и проценты по соответствующему платежу)</t>
  </si>
  <si>
    <t>182  1  09  04050  10  2000  110</t>
  </si>
  <si>
    <t>Реализация государственных функций,связанных с общегосударственным управлением</t>
  </si>
  <si>
    <t>Выполнение других обязательств государства</t>
  </si>
  <si>
    <t>Озеленение</t>
  </si>
  <si>
    <t>951  0502  0000000  000  300</t>
  </si>
  <si>
    <t>951  0502  0000000  000  310</t>
  </si>
  <si>
    <t>951  0502  0000000  000  340</t>
  </si>
  <si>
    <t>951  0800  0000000  000  000</t>
  </si>
  <si>
    <t>А.С.Вакулич</t>
  </si>
  <si>
    <t>А.Л.Галицына</t>
  </si>
  <si>
    <t>Н.А.Бугаева</t>
  </si>
  <si>
    <t>Функционирование законодательных органов государственной власти и представительных органов муниципальных образований</t>
  </si>
  <si>
    <t>951 0103 0000000 000 000</t>
  </si>
  <si>
    <t>951 0103 5210600 000 000</t>
  </si>
  <si>
    <t>951 0103 5210600 017 000</t>
  </si>
  <si>
    <t>951 0103 5210600 017 251</t>
  </si>
  <si>
    <t>951  0100  0000000  000  251</t>
  </si>
  <si>
    <t>951  0104  5210200  000  000</t>
  </si>
  <si>
    <t>951  0104  5210215  997  340</t>
  </si>
  <si>
    <t xml:space="preserve">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выборными должностными лицами 
 местного самоуправления, должностными лицами местного самоуправления, должностными лицами органов 
 местного самоуправления,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8.1-8.3, частью 2 статьи 9.1, статьей 9.3 Областного 
 закона "Об административных правонарушениях"
</t>
  </si>
  <si>
    <t>951  0104  5210215  000  000</t>
  </si>
  <si>
    <t>951  0104  5210215  997  300</t>
  </si>
  <si>
    <t>951  0113  0000000  000  000</t>
  </si>
  <si>
    <t>951  0113  0900000  000  000</t>
  </si>
  <si>
    <t>Реализация государственной политики в области приватизации и управления государственной и муниципальной собственностью</t>
  </si>
  <si>
    <t>Оценка недвижимости, признание прав и регулирование отношений по государственной и муниципальной собственности</t>
  </si>
  <si>
    <t>951  0113  0900200  000  000</t>
  </si>
  <si>
    <t>951  0113  0900200  997  000</t>
  </si>
  <si>
    <t>951  0113  0900200  997  200</t>
  </si>
  <si>
    <t>951  0113  0900200  997  226</t>
  </si>
  <si>
    <t>951  0203  0013600  997  000</t>
  </si>
  <si>
    <t>951  0203  0013600  997  200</t>
  </si>
  <si>
    <t>951  0203  0013600  997  210</t>
  </si>
  <si>
    <t>951  0203  0013600  997  211</t>
  </si>
  <si>
    <t>951  0203  0013600  997  213</t>
  </si>
  <si>
    <t>951  0203  0013600  997  220</t>
  </si>
  <si>
    <t>951  0203  0013600  997  222</t>
  </si>
  <si>
    <t>951  0203  0013600  997 300</t>
  </si>
  <si>
    <t>951  0203  0013600  997  310</t>
  </si>
  <si>
    <t>951  0203  0013600  997  340</t>
  </si>
  <si>
    <t>Другие вопросы в области национальной экономики</t>
  </si>
  <si>
    <t xml:space="preserve">951  0412  5210000  000  000 </t>
  </si>
  <si>
    <t xml:space="preserve">951  0412  0000000  000  000 </t>
  </si>
  <si>
    <t>Субсидии бюджетам муниципальных образований для софинансирования расходных обязательств, возникающих при выполнении полномочий органов местного самоуправления по вопросам местного значения</t>
  </si>
  <si>
    <t xml:space="preserve">951 0412  5210100  000  000 </t>
  </si>
  <si>
    <t xml:space="preserve">951 0412  5210102  000  000 </t>
  </si>
  <si>
    <t>951 0412  5210102  017  000</t>
  </si>
  <si>
    <t xml:space="preserve">951 0412  5210102  017  251 </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</si>
  <si>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</si>
  <si>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</si>
  <si>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Межбюджетные трансферты бюджетам муниципальных районов из бюджетов поселений на осуществление части полномочий</t>
  </si>
  <si>
    <t>951  0300  0000000  000  000</t>
  </si>
  <si>
    <t>951  0309 0000000  000  000</t>
  </si>
  <si>
    <t>951  0309 5210600  000  000</t>
  </si>
  <si>
    <t>951  0309 5210600  017  251</t>
  </si>
  <si>
    <t>951  0309 5210600  017  000</t>
  </si>
  <si>
    <t>Правоохранительная деятельность</t>
  </si>
  <si>
    <t>Долгосрочная целевая программа</t>
  </si>
  <si>
    <t>Организация стимулирования деятельности добровольных формирований по охране общественного порядка населения</t>
  </si>
  <si>
    <t>951  0314 0000000  000  000</t>
  </si>
  <si>
    <t>951  0314 7955400  000  000</t>
  </si>
  <si>
    <t>951  0314 7955400  990  000</t>
  </si>
  <si>
    <t>951  0314 7955400  990  226</t>
  </si>
  <si>
    <t>951  0502  5210102 000 000</t>
  </si>
  <si>
    <t>951  0502  5210102 006 240</t>
  </si>
  <si>
    <t>Региональные целевые программы</t>
  </si>
  <si>
    <t>Программа "Обеспечение жильем отдельных категорий граждан и стимулирование развития жилищного строительства на 2010-2013 годы"</t>
  </si>
  <si>
    <t>Подпрограмма "Обеспечение земельных участков коммунальной инфраструктурой в целях жилищного строительства и обеспечение проектно-сметной документацией"</t>
  </si>
  <si>
    <t>951  0502  5220000 000 000</t>
  </si>
  <si>
    <t>951  0502  5221000 000 000</t>
  </si>
  <si>
    <t>951  0502  5221004 000 000</t>
  </si>
  <si>
    <t>951  0502  5221004 997 000</t>
  </si>
  <si>
    <t>951  0502  5221004 997 226</t>
  </si>
  <si>
    <t>Долгосрочная целевая программа "Модернизация объектов коммунальной инфраструктуры на 2010-2013 годы"</t>
  </si>
  <si>
    <t xml:space="preserve">Мероприятия по содержанию и обслуживанию систем водоснабжения </t>
  </si>
  <si>
    <t>951  0502  7950000 000 000</t>
  </si>
  <si>
    <t>951  0502  7955200 000 000</t>
  </si>
  <si>
    <t>951  0502  7955200 984 000</t>
  </si>
  <si>
    <t>951  0502  7955200 984 220</t>
  </si>
  <si>
    <t>951  0502  7955200 984 225</t>
  </si>
  <si>
    <t>951  0502  7955200 984 226</t>
  </si>
  <si>
    <t>951  0502  7955200 984 300</t>
  </si>
  <si>
    <t>951  0502  7955200 984 310</t>
  </si>
  <si>
    <t>Областная долгосрочная целевая программа "Развитие сети автомобильных дорог общего пользования в Ростовской области на 2010-2013 годы"</t>
  </si>
  <si>
    <t>951  0503  5220000  000  000</t>
  </si>
  <si>
    <t>951  0503  5222700  000  000</t>
  </si>
  <si>
    <t>951  0503  5222700  003  000</t>
  </si>
  <si>
    <t>951  0503  5222700  003  220</t>
  </si>
  <si>
    <t>951  0503  5222700  003  225</t>
  </si>
  <si>
    <t>951  0503  795100  983  226</t>
  </si>
  <si>
    <t>951  0503  795100  983  310</t>
  </si>
  <si>
    <t>951  0503  7955300  000  000</t>
  </si>
  <si>
    <t>951  0503  7955300  985  000</t>
  </si>
  <si>
    <t>951  0503  7955300  985  200</t>
  </si>
  <si>
    <t>951  0503  7955300  985  220</t>
  </si>
  <si>
    <t>951  0503  7955300  985  225</t>
  </si>
  <si>
    <t>951  0503  7955300  985  300</t>
  </si>
  <si>
    <t>951  0503  7955300  985  340</t>
  </si>
  <si>
    <t>Финансовое обеспечение ДЦП "Охрана окружающей среды и благоустройство территории Тацинского сельского поселения на 2010-2013 годы" в области  содержание мест захоронения</t>
  </si>
  <si>
    <t>951  0503  7955300  986  000</t>
  </si>
  <si>
    <t>951  0503  7955300  986  200</t>
  </si>
  <si>
    <t>951  0503  7955300  986  220</t>
  </si>
  <si>
    <t>951  0503  7955300  986  225</t>
  </si>
  <si>
    <t xml:space="preserve">Финансовое обеспечение ДЦП "Охрана окружающей среды и благоустройство территории Тацинского сельского поселения на 2010-2013 годы" в области прочих мероприятий по благоустройству </t>
  </si>
  <si>
    <t>951  0503  7955300  987  000</t>
  </si>
  <si>
    <t>951  0503  7955300  987  200</t>
  </si>
  <si>
    <t>951  0503  7955300  987 220</t>
  </si>
  <si>
    <t>951  0503  7955300  987  225</t>
  </si>
  <si>
    <t>951  0503  7955300  987  226</t>
  </si>
  <si>
    <t>951  0503  7955300  987  290</t>
  </si>
  <si>
    <t>951  0503  7955300  987  300</t>
  </si>
  <si>
    <t>951  0503  7955300  987  310</t>
  </si>
  <si>
    <t>951  0503  7955300  987  340</t>
  </si>
  <si>
    <t>Культура, кинемотография</t>
  </si>
  <si>
    <t>Другие вопросы в области культуры, кинемотографии</t>
  </si>
  <si>
    <t>Долгосрочная целевая программа "Развитие культуры, физической культуры и спорта в Тацинском сельском поселении (2010-2013 годы)</t>
  </si>
  <si>
    <t>Организация и проведение культурно массовых мероприятий на территории поселения</t>
  </si>
  <si>
    <t>951  0804  0000000  000  000</t>
  </si>
  <si>
    <t>951  0804  7955000  000  000</t>
  </si>
  <si>
    <t>951  0804  7955000  980  000</t>
  </si>
  <si>
    <t>951  0804  7955000  980  200</t>
  </si>
  <si>
    <t>951  0804  7955000  980  220</t>
  </si>
  <si>
    <t>951  0804  7955000  980  226</t>
  </si>
  <si>
    <t>951  0804  7955000  980  290</t>
  </si>
  <si>
    <t>951  0804  7955000  980  300</t>
  </si>
  <si>
    <t>951  0804  7955000  980  310</t>
  </si>
  <si>
    <t>Социальная политика</t>
  </si>
  <si>
    <t>Пенсионное обеспечение</t>
  </si>
  <si>
    <t>Пенсии</t>
  </si>
  <si>
    <t>Доплаты к пенсиям, дополнительное пенсионное обеспечение</t>
  </si>
  <si>
    <t>Доплаты к пенсиям государственных служащих субъектов РФ и муниципальных служащих</t>
  </si>
  <si>
    <t>Социальные выплаты</t>
  </si>
  <si>
    <t>951  1000  0000000  000  000</t>
  </si>
  <si>
    <t>951  1001  0000000  000  000</t>
  </si>
  <si>
    <t>951  1001  4900000  000  000</t>
  </si>
  <si>
    <t>951  1001  4910000  000  000</t>
  </si>
  <si>
    <t>951  1001  4910100  000  000</t>
  </si>
  <si>
    <t>951  1001  4910100  998  000</t>
  </si>
  <si>
    <t>951  1001  4910100  998  263</t>
  </si>
  <si>
    <t>Пенсии, пособия, выплачиваемые организациями сектора государственного управления</t>
  </si>
  <si>
    <t>Массовый спорт</t>
  </si>
  <si>
    <t>951  1102  0000000  000  000</t>
  </si>
  <si>
    <t>951  1102  7955000  000  000</t>
  </si>
  <si>
    <t>Организация и осуществление массовых мероприятий по физической культуре и спорту на территории поселения</t>
  </si>
  <si>
    <t>951  1102  7955000  981  000</t>
  </si>
  <si>
    <t>951  1102  7955000  981  200</t>
  </si>
  <si>
    <t>951  1102  7955000  981  220</t>
  </si>
  <si>
    <t>951  1102  7955000  981  226</t>
  </si>
  <si>
    <t>951  1102  7955000  981  290</t>
  </si>
  <si>
    <t>951  0113  0900200  997  290</t>
  </si>
  <si>
    <t>951  0113  0900200  997  220</t>
  </si>
  <si>
    <t>951  0104  0020400  997  000</t>
  </si>
  <si>
    <t>951  0104  0020400  997  200</t>
  </si>
  <si>
    <t>951  0104  0020400  997  210</t>
  </si>
  <si>
    <t>951  0104  0020400  997  211</t>
  </si>
  <si>
    <t>951  0104  0020400  997  212</t>
  </si>
  <si>
    <t>951  0104  0020400  997  213</t>
  </si>
  <si>
    <t>951  0104  0020400  997  220</t>
  </si>
  <si>
    <t>951  0104  0020400  997  221</t>
  </si>
  <si>
    <t>951  0104  0020400  997  222</t>
  </si>
  <si>
    <t>951  0104  0020400  997  223</t>
  </si>
  <si>
    <t>951  0104  0020400  997  225</t>
  </si>
  <si>
    <t>951  0104  0020400  997  226</t>
  </si>
  <si>
    <t>951  0104  5210600  017  251</t>
  </si>
  <si>
    <t>951  0113  0920000  000  000</t>
  </si>
  <si>
    <t>951  0113  0920300  013  000</t>
  </si>
  <si>
    <t>951  0113  0920300  013  290</t>
  </si>
  <si>
    <t>Обеспечение проведения выборов и референдумов</t>
  </si>
  <si>
    <t>Проведения выборов и референдумов</t>
  </si>
  <si>
    <t>Проведения выборов в представительные органы муниципального образования</t>
  </si>
  <si>
    <t>Проведение выборов главы муниципального образования</t>
  </si>
  <si>
    <t>951  0107  0000000  000  000</t>
  </si>
  <si>
    <t>951  0107  0200000  000  000</t>
  </si>
  <si>
    <t>951  0107  0200002  000  000</t>
  </si>
  <si>
    <t>951  0107  0200003  000  000</t>
  </si>
  <si>
    <t>951  0107  0200003  997  000</t>
  </si>
  <si>
    <t>951  0107  0200002  997  000</t>
  </si>
  <si>
    <t>951  0107  0200002  997  290</t>
  </si>
  <si>
    <t>951  0107  0200003  997  290</t>
  </si>
  <si>
    <t>Финансовое обеспечение ДЦП "Охрана окружающей среды и благоустройство территории Тацинского сельского поселения на 2010-2013 годы" в области содержания и ремонта газопроводов</t>
  </si>
  <si>
    <t>951  0503  7955300  988  000</t>
  </si>
  <si>
    <t>951  0503  7955300  988  200</t>
  </si>
  <si>
    <t>951  0503  7955300  988  220</t>
  </si>
  <si>
    <t>951  0503  7955300  988  225</t>
  </si>
  <si>
    <t>951  0503  7955300  988  226</t>
  </si>
  <si>
    <t>951  0503  0000000  000  290</t>
  </si>
  <si>
    <t>951  0503  0000000  000  310</t>
  </si>
  <si>
    <t>951  0104  5210215  997  000</t>
  </si>
  <si>
    <t>04225859</t>
  </si>
  <si>
    <t>60254865000</t>
  </si>
  <si>
    <t>182  1  05  01011  01  1000  110</t>
  </si>
  <si>
    <t xml:space="preserve">Налог, взимаемый с налогоплательщиков, выбравших в качестве объекта налогообложения доходы </t>
  </si>
  <si>
    <t>Налог, взимаемый с налогоплательщиков, выбравших в качестве объекта налогообложения доходы (за налоговые периоды, истекшие до 01 января 2011 года)</t>
  </si>
  <si>
    <t>182  1  05  01012  01  1000  110</t>
  </si>
  <si>
    <t>182  1  05  01012  01  2000  110</t>
  </si>
  <si>
    <t>182  1  05  01012  01  3000  110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</si>
  <si>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01 января 2011 года)</t>
  </si>
  <si>
    <t>182  1  05  01022  01  2000  110</t>
  </si>
  <si>
    <t>182  1  05  01022  01  1000  110</t>
  </si>
  <si>
    <t>182  1  05  01022  01  3000  110</t>
  </si>
  <si>
    <t>Единый сельскохозяйственный налог (за налоговые периоды, истекшие до 01 января 2011 года)</t>
  </si>
  <si>
    <t>182  1  05  01010  01  0000  110</t>
  </si>
  <si>
    <t>182  1  05  01020  01  0000  110</t>
  </si>
  <si>
    <t>182  1  06  01030  10  0000  110</t>
  </si>
  <si>
    <t>182  1  06  04011  02  0000  110</t>
  </si>
  <si>
    <t>182  1  06  04012  02  0000  110</t>
  </si>
  <si>
    <t>182  1  06  06013  10  0000  110</t>
  </si>
  <si>
    <t>182  1  06  06023  10  4000  110</t>
  </si>
  <si>
    <t>Доходы от сдачи имущества,находящиеся в оперативном управлении органов управления поселений</t>
  </si>
  <si>
    <t>951  1  11  05035  10  0000  120</t>
  </si>
  <si>
    <t>951  2  02  3024  00  0000  151</t>
  </si>
  <si>
    <t>951  2  02  3024  10  0000  151</t>
  </si>
  <si>
    <r>
      <t xml:space="preserve">финансового органа                     </t>
    </r>
    <r>
      <rPr>
        <sz val="12"/>
        <rFont val="Times New Roman"/>
        <family val="1"/>
      </rPr>
      <t xml:space="preserve">  </t>
    </r>
    <r>
      <rPr>
        <u val="single"/>
        <sz val="12"/>
        <rFont val="Times New Roman"/>
        <family val="1"/>
      </rPr>
      <t xml:space="preserve"> </t>
    </r>
    <r>
      <rPr>
        <b/>
        <u val="single"/>
        <sz val="12"/>
        <rFont val="Times New Roman"/>
        <family val="1"/>
      </rPr>
      <t>Администрация Тацинского сельского поселения</t>
    </r>
  </si>
  <si>
    <r>
      <t xml:space="preserve">Наименование публично-правового образования бюджета             </t>
    </r>
    <r>
      <rPr>
        <b/>
        <sz val="10"/>
        <rFont val="Times New Roman"/>
        <family val="1"/>
      </rPr>
      <t xml:space="preserve">Бюджет Тацинского </t>
    </r>
  </si>
  <si>
    <t>951  0503  7955300  985  310</t>
  </si>
  <si>
    <t>182 1 01 02040 01 2000 110</t>
  </si>
  <si>
    <t xml:space="preserve">Налог, взимаемый с налогоплательщиков, выбравших в качестве объекта налогообложения доходы уменьшенные на величину расходов </t>
  </si>
  <si>
    <t>182  1  05  01021  01  1000  110</t>
  </si>
  <si>
    <t>182  1  05  03020  01  2000  110</t>
  </si>
  <si>
    <t>182  1  05  03020  01  3000  110</t>
  </si>
  <si>
    <t>182  1  05  03000  01  0000  110</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</si>
  <si>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</si>
  <si>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182  1  06  06013  10  4000  110</t>
  </si>
  <si>
    <t>182  1  01  02022  01  0000  110</t>
  </si>
  <si>
    <t>182 1 01 02040 01 0000 110</t>
  </si>
  <si>
    <t>182  1  01  02021  01  0000  110</t>
  </si>
  <si>
    <t>Транспортный налог с организаций (штрафы)</t>
  </si>
  <si>
    <t>182  1  06  04011  02  3000  110</t>
  </si>
  <si>
    <t>951  1  11  05030  10  0000  120</t>
  </si>
  <si>
    <t>Доходы от реализации имущества, находящиеся в государственной и муниципальной собственности</t>
  </si>
  <si>
    <t>Доходы от реализации имущества, находящиеся в собственности поселений</t>
  </si>
  <si>
    <t>914  1  14  02000  00  0000  000</t>
  </si>
  <si>
    <t>914  1  14  02030  10  0000  000</t>
  </si>
  <si>
    <t>Доходы от реализации имущества, находящиеся в собственности поселений (в части реализации основных средств по указанному имуществу)</t>
  </si>
  <si>
    <t>914  1  14  02033  10  0000  000</t>
  </si>
  <si>
    <t>Долгосрочная целевая программа "Содействие в обеспечении правопорядка и общественной безопасности на территории Тацинского сельского поселения (2011-2013 годы)</t>
  </si>
  <si>
    <t>951  0113  7955400  990  000</t>
  </si>
  <si>
    <t>951  0113  7955400  990  200</t>
  </si>
  <si>
    <t>951  0113  7955400  990  220</t>
  </si>
  <si>
    <t>951  0113  7955400  990  226</t>
  </si>
  <si>
    <r>
      <t xml:space="preserve">на    1 </t>
    </r>
    <r>
      <rPr>
        <b/>
        <u val="single"/>
        <sz val="10"/>
        <rFont val="Times New Roman"/>
        <family val="1"/>
      </rPr>
      <t xml:space="preserve">       августа       </t>
    </r>
    <r>
      <rPr>
        <b/>
        <sz val="10"/>
        <rFont val="Times New Roman"/>
        <family val="1"/>
      </rPr>
      <t xml:space="preserve">  20</t>
    </r>
    <r>
      <rPr>
        <b/>
        <u val="single"/>
        <sz val="10"/>
        <rFont val="Times New Roman"/>
        <family val="1"/>
      </rPr>
      <t>11 г.</t>
    </r>
  </si>
  <si>
    <t>01.08.2011</t>
  </si>
  <si>
    <t>182  1  05  03010  01  0000  110</t>
  </si>
  <si>
    <t>182  1  06  06023  10  3000  110</t>
  </si>
  <si>
    <t>951  0503  5222700  003  226</t>
  </si>
  <si>
    <r>
      <t xml:space="preserve">" </t>
    </r>
    <r>
      <rPr>
        <u val="single"/>
        <sz val="10"/>
        <rFont val="Times New Roman"/>
        <family val="1"/>
      </rPr>
      <t xml:space="preserve"> 03  </t>
    </r>
    <r>
      <rPr>
        <sz val="10"/>
        <rFont val="Times New Roman"/>
        <family val="1"/>
      </rPr>
      <t xml:space="preserve">" </t>
    </r>
    <r>
      <rPr>
        <u val="single"/>
        <sz val="10"/>
        <rFont val="Times New Roman"/>
        <family val="1"/>
      </rPr>
      <t xml:space="preserve"> августа </t>
    </r>
    <r>
      <rPr>
        <sz val="10"/>
        <rFont val="Times New Roman"/>
        <family val="1"/>
      </rPr>
      <t xml:space="preserve"> 20</t>
    </r>
    <r>
      <rPr>
        <u val="single"/>
        <sz val="10"/>
        <rFont val="Times New Roman"/>
        <family val="1"/>
      </rPr>
      <t>11</t>
    </r>
    <r>
      <rPr>
        <sz val="10"/>
        <rFont val="Times New Roman"/>
        <family val="1"/>
      </rPr>
      <t>г.</t>
    </r>
  </si>
</sst>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2">
    <font>
      <sz val="8"/>
      <name val="Arial Cyr"/>
      <family val="0"/>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u val="single"/>
      <sz val="9"/>
      <color indexed="12"/>
      <name val="Arial Cyr"/>
      <family val="0"/>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u val="single"/>
      <sz val="9"/>
      <color indexed="36"/>
      <name val="Arial Cyr"/>
      <family val="0"/>
    </font>
    <font>
      <sz val="11"/>
      <color indexed="20"/>
      <name val="Calibri"/>
      <family val="2"/>
    </font>
    <font>
      <i/>
      <sz val="11"/>
      <color indexed="23"/>
      <name val="Calibri"/>
      <family val="2"/>
    </font>
    <font>
      <sz val="11"/>
      <color indexed="10"/>
      <name val="Calibri"/>
      <family val="2"/>
    </font>
    <font>
      <sz val="11"/>
      <color indexed="17"/>
      <name val="Calibri"/>
      <family val="2"/>
    </font>
    <font>
      <sz val="8"/>
      <name val="Times New Roman"/>
      <family val="1"/>
    </font>
    <font>
      <b/>
      <sz val="11"/>
      <name val="Times New Roman"/>
      <family val="1"/>
    </font>
    <font>
      <sz val="10"/>
      <name val="Times New Roman"/>
      <family val="1"/>
    </font>
    <font>
      <b/>
      <sz val="10"/>
      <name val="Times New Roman"/>
      <family val="1"/>
    </font>
    <font>
      <u val="single"/>
      <sz val="10"/>
      <name val="Times New Roman"/>
      <family val="1"/>
    </font>
    <font>
      <b/>
      <sz val="12"/>
      <name val="Times New Roman"/>
      <family val="1"/>
    </font>
    <font>
      <sz val="9"/>
      <name val="Times New Roman"/>
      <family val="1"/>
    </font>
    <font>
      <b/>
      <sz val="10"/>
      <name val="Arial Cyr"/>
      <family val="0"/>
    </font>
    <font>
      <b/>
      <sz val="8"/>
      <name val="Times New Roman"/>
      <family val="1"/>
    </font>
    <font>
      <sz val="11"/>
      <color indexed="8"/>
      <name val="Times New Roman"/>
      <family val="1"/>
    </font>
    <font>
      <sz val="10"/>
      <color indexed="8"/>
      <name val="Times New Roman"/>
      <family val="1"/>
    </font>
    <font>
      <sz val="12"/>
      <name val="Times New Roman"/>
      <family val="1"/>
    </font>
    <font>
      <u val="single"/>
      <sz val="12"/>
      <name val="Times New Roman"/>
      <family val="1"/>
    </font>
    <font>
      <b/>
      <u val="single"/>
      <sz val="12"/>
      <name val="Times New Roman"/>
      <family val="1"/>
    </font>
    <font>
      <b/>
      <u val="single"/>
      <sz val="10"/>
      <name val="Times New Roman"/>
      <family val="1"/>
    </font>
    <font>
      <sz val="8"/>
      <color indexed="8"/>
      <name val="Calibri"/>
      <family val="2"/>
    </font>
    <font>
      <b/>
      <sz val="10"/>
      <color indexed="62"/>
      <name val="Times New Roman"/>
      <family val="1"/>
    </font>
    <font>
      <b/>
      <sz val="10"/>
      <color indexed="62"/>
      <name val="Arial Cyr"/>
      <family val="0"/>
    </font>
    <font>
      <sz val="10"/>
      <color indexed="62"/>
      <name val="Times New Roman"/>
      <family val="1"/>
    </font>
    <font>
      <sz val="8"/>
      <color indexed="10"/>
      <name val="Times New Roman"/>
      <family val="1"/>
    </font>
    <font>
      <sz val="10"/>
      <color indexed="54"/>
      <name val="Times New Roman"/>
      <family val="1"/>
    </font>
    <font>
      <b/>
      <sz val="10"/>
      <color indexed="8"/>
      <name val="Times New Roman"/>
      <family val="1"/>
    </font>
    <font>
      <b/>
      <sz val="10"/>
      <color indexed="56"/>
      <name val="Times New Roman"/>
      <family val="1"/>
    </font>
    <font>
      <sz val="8"/>
      <color theme="1"/>
      <name val="Calibri"/>
      <family val="2"/>
    </font>
    <font>
      <b/>
      <sz val="10"/>
      <color theme="4" tint="-0.24997000396251678"/>
      <name val="Times New Roman"/>
      <family val="1"/>
    </font>
    <font>
      <b/>
      <sz val="10"/>
      <color theme="4" tint="-0.24997000396251678"/>
      <name val="Arial Cyr"/>
      <family val="0"/>
    </font>
    <font>
      <sz val="10"/>
      <color rgb="FF7030A0"/>
      <name val="Times New Roman"/>
      <family val="1"/>
    </font>
    <font>
      <sz val="8"/>
      <color rgb="FFC00000"/>
      <name val="Times New Roman"/>
      <family val="1"/>
    </font>
    <font>
      <sz val="10"/>
      <color theme="7"/>
      <name val="Times New Roman"/>
      <family val="1"/>
    </font>
    <font>
      <sz val="10"/>
      <color theme="1"/>
      <name val="Times New Roman"/>
      <family val="1"/>
    </font>
    <font>
      <b/>
      <sz val="10"/>
      <color theme="1"/>
      <name val="Times New Roman"/>
      <family val="1"/>
    </font>
    <font>
      <b/>
      <sz val="10"/>
      <color theme="4"/>
      <name val="Times New Roman"/>
      <family val="1"/>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theme="0"/>
        <bgColor indexed="64"/>
      </patternFill>
    </fill>
    <fill>
      <patternFill patternType="solid">
        <fgColor theme="0"/>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medium"/>
      <top>
        <color indexed="63"/>
      </top>
      <bottom>
        <color indexed="63"/>
      </bottom>
    </border>
    <border>
      <left style="medium"/>
      <right style="medium"/>
      <top>
        <color indexed="63"/>
      </top>
      <bottom style="thin"/>
    </border>
    <border>
      <left style="medium"/>
      <right style="medium"/>
      <top style="thin"/>
      <bottom>
        <color indexed="63"/>
      </bottom>
    </border>
    <border>
      <left style="medium"/>
      <right style="medium"/>
      <top style="thin"/>
      <bottom style="medium"/>
    </border>
    <border>
      <left style="medium"/>
      <right style="thin"/>
      <top style="medium"/>
      <bottom style="thin"/>
    </border>
    <border>
      <left style="medium"/>
      <right style="thin"/>
      <top style="thin"/>
      <bottom style="thin"/>
    </border>
    <border>
      <left>
        <color indexed="63"/>
      </left>
      <right>
        <color indexed="63"/>
      </right>
      <top style="thin"/>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thin"/>
      <bottom>
        <color indexed="63"/>
      </bottom>
    </border>
    <border>
      <left>
        <color indexed="63"/>
      </left>
      <right style="thin"/>
      <top style="thin"/>
      <bottom style="thin"/>
    </border>
    <border>
      <left>
        <color indexed="63"/>
      </left>
      <right style="medium"/>
      <top style="thin"/>
      <bottom style="thin"/>
    </border>
    <border>
      <left style="medium"/>
      <right style="thin"/>
      <top style="thin"/>
      <bottom style="medium"/>
    </border>
    <border>
      <left style="thin"/>
      <right style="thin"/>
      <top style="medium"/>
      <bottom style="thin"/>
    </border>
    <border>
      <left>
        <color indexed="63"/>
      </left>
      <right style="medium"/>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style="medium"/>
      <bottom style="thin"/>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color indexed="63"/>
      </left>
      <right style="medium"/>
      <top>
        <color indexed="63"/>
      </top>
      <bottom>
        <color indexed="63"/>
      </bottom>
    </border>
    <border>
      <left style="thin"/>
      <right>
        <color indexed="63"/>
      </right>
      <top style="thin"/>
      <bottom style="thin"/>
    </border>
    <border>
      <left>
        <color indexed="63"/>
      </left>
      <right style="thin"/>
      <top style="thin"/>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11"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 fillId="7" borderId="1" applyNumberFormat="0" applyAlignment="0" applyProtection="0"/>
    <xf numFmtId="0" fontId="5" fillId="15" borderId="2" applyNumberFormat="0" applyAlignment="0" applyProtection="0"/>
    <xf numFmtId="0" fontId="6" fillId="15" borderId="1" applyNumberFormat="0" applyAlignment="0" applyProtection="0"/>
    <xf numFmtId="0" fontId="7"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16" borderId="7" applyNumberFormat="0" applyAlignment="0" applyProtection="0"/>
    <xf numFmtId="0" fontId="13" fillId="0" borderId="0" applyNumberFormat="0" applyFill="0" applyBorder="0" applyAlignment="0" applyProtection="0"/>
    <xf numFmtId="0" fontId="14" fillId="7" borderId="0" applyNumberFormat="0" applyBorder="0" applyAlignment="0" applyProtection="0"/>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15" fillId="0" borderId="0" applyNumberFormat="0" applyFill="0" applyBorder="0" applyAlignment="0" applyProtection="0"/>
    <xf numFmtId="0" fontId="16" fillId="17" borderId="0" applyNumberFormat="0" applyBorder="0" applyAlignment="0" applyProtection="0"/>
    <xf numFmtId="0" fontId="17" fillId="0" borderId="0" applyNumberFormat="0" applyFill="0" applyBorder="0" applyAlignment="0" applyProtection="0"/>
    <xf numFmtId="0" fontId="1" fillId="4" borderId="8" applyNumberFormat="0" applyFont="0" applyAlignment="0" applyProtection="0"/>
    <xf numFmtId="9" fontId="1" fillId="0" borderId="0" applyFont="0" applyFill="0" applyBorder="0" applyAlignment="0" applyProtection="0"/>
    <xf numFmtId="0" fontId="18" fillId="0" borderId="9" applyNumberFormat="0" applyFill="0" applyAlignment="0" applyProtection="0"/>
    <xf numFmtId="0" fontId="1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9" fillId="6" borderId="0" applyNumberFormat="0" applyBorder="0" applyAlignment="0" applyProtection="0"/>
  </cellStyleXfs>
  <cellXfs count="187">
    <xf numFmtId="0" fontId="0" fillId="0" borderId="0" xfId="0" applyAlignment="1">
      <alignment/>
    </xf>
    <xf numFmtId="0" fontId="20" fillId="0" borderId="0" xfId="0" applyFont="1" applyAlignment="1">
      <alignment/>
    </xf>
    <xf numFmtId="0" fontId="22" fillId="0" borderId="0" xfId="57" applyFont="1">
      <alignment/>
      <protection/>
    </xf>
    <xf numFmtId="0" fontId="23" fillId="0" borderId="0" xfId="57" applyFont="1" applyAlignment="1">
      <alignment horizontal="centerContinuous"/>
      <protection/>
    </xf>
    <xf numFmtId="49" fontId="20" fillId="0" borderId="0" xfId="57" applyNumberFormat="1" applyFont="1">
      <alignment/>
      <protection/>
    </xf>
    <xf numFmtId="0" fontId="22" fillId="0" borderId="0" xfId="57" applyFont="1" applyAlignment="1">
      <alignment horizontal="left"/>
      <protection/>
    </xf>
    <xf numFmtId="0" fontId="21" fillId="0" borderId="0" xfId="57" applyFont="1" applyBorder="1" applyAlignment="1">
      <alignment/>
      <protection/>
    </xf>
    <xf numFmtId="49" fontId="22" fillId="0" borderId="0" xfId="57" applyNumberFormat="1" applyFont="1">
      <alignment/>
      <protection/>
    </xf>
    <xf numFmtId="49" fontId="20" fillId="0" borderId="0" xfId="57" applyNumberFormat="1" applyFont="1" applyBorder="1" applyAlignment="1">
      <alignment horizontal="centerContinuous"/>
      <protection/>
    </xf>
    <xf numFmtId="0" fontId="20" fillId="0" borderId="0" xfId="0" applyFont="1" applyAlignment="1">
      <alignment wrapText="1"/>
    </xf>
    <xf numFmtId="0" fontId="20" fillId="0" borderId="0" xfId="0" applyFont="1" applyAlignment="1">
      <alignment horizontal="center"/>
    </xf>
    <xf numFmtId="49" fontId="21" fillId="0" borderId="0" xfId="57" applyNumberFormat="1" applyFont="1" applyBorder="1" applyAlignment="1">
      <alignment/>
      <protection/>
    </xf>
    <xf numFmtId="49" fontId="20" fillId="0" borderId="0" xfId="0" applyNumberFormat="1" applyFont="1" applyAlignment="1">
      <alignment/>
    </xf>
    <xf numFmtId="0" fontId="20" fillId="0" borderId="0" xfId="0" applyFont="1" applyBorder="1" applyAlignment="1">
      <alignment/>
    </xf>
    <xf numFmtId="0" fontId="20" fillId="0" borderId="0" xfId="0" applyFont="1" applyBorder="1" applyAlignment="1">
      <alignment horizontal="center"/>
    </xf>
    <xf numFmtId="0" fontId="22" fillId="0" borderId="0" xfId="58" applyFont="1">
      <alignment/>
      <protection/>
    </xf>
    <xf numFmtId="49" fontId="22" fillId="0" borderId="10" xfId="58" applyNumberFormat="1" applyFont="1" applyBorder="1" applyAlignment="1">
      <alignment horizontal="left"/>
      <protection/>
    </xf>
    <xf numFmtId="0" fontId="22" fillId="0" borderId="0" xfId="58" applyFont="1" applyBorder="1">
      <alignment/>
      <protection/>
    </xf>
    <xf numFmtId="0" fontId="22" fillId="0" borderId="10" xfId="58" applyFont="1" applyBorder="1" applyAlignment="1">
      <alignment/>
      <protection/>
    </xf>
    <xf numFmtId="0" fontId="20" fillId="0" borderId="0" xfId="58" applyFont="1" applyBorder="1" applyAlignment="1">
      <alignment horizontal="left" vertical="center" wrapText="1"/>
      <protection/>
    </xf>
    <xf numFmtId="49" fontId="20" fillId="0" borderId="0" xfId="58" applyNumberFormat="1" applyFont="1" applyBorder="1" applyAlignment="1">
      <alignment horizontal="center"/>
      <protection/>
    </xf>
    <xf numFmtId="4" fontId="20" fillId="0" borderId="0" xfId="58" applyNumberFormat="1" applyFont="1" applyBorder="1" applyAlignment="1">
      <alignment horizontal="right"/>
      <protection/>
    </xf>
    <xf numFmtId="4" fontId="20" fillId="0" borderId="0" xfId="58" applyNumberFormat="1" applyFont="1" applyFill="1" applyBorder="1" applyAlignment="1">
      <alignment horizontal="right"/>
      <protection/>
    </xf>
    <xf numFmtId="0" fontId="20" fillId="0" borderId="0" xfId="58" applyFont="1" applyBorder="1" applyAlignment="1">
      <alignment horizontal="left" vertical="center"/>
      <protection/>
    </xf>
    <xf numFmtId="0" fontId="20" fillId="0" borderId="0" xfId="58" applyFont="1" applyBorder="1" applyAlignment="1">
      <alignment horizontal="centerContinuous"/>
      <protection/>
    </xf>
    <xf numFmtId="1" fontId="20" fillId="0" borderId="0" xfId="58" applyNumberFormat="1" applyFont="1" applyBorder="1" applyAlignment="1">
      <alignment horizontal="center" vertical="center"/>
      <protection/>
    </xf>
    <xf numFmtId="49" fontId="20" fillId="0" borderId="0" xfId="58" applyNumberFormat="1" applyFont="1" applyBorder="1" applyAlignment="1">
      <alignment horizontal="right"/>
      <protection/>
    </xf>
    <xf numFmtId="49" fontId="22" fillId="0" borderId="11" xfId="0" applyNumberFormat="1" applyFont="1" applyBorder="1" applyAlignment="1">
      <alignment horizontal="center" vertical="top" wrapText="1"/>
    </xf>
    <xf numFmtId="0" fontId="22" fillId="0" borderId="0" xfId="0" applyFont="1" applyBorder="1" applyAlignment="1">
      <alignment/>
    </xf>
    <xf numFmtId="49" fontId="22" fillId="0" borderId="12" xfId="0" applyNumberFormat="1" applyFont="1" applyBorder="1" applyAlignment="1">
      <alignment horizontal="center" vertical="top" wrapText="1"/>
    </xf>
    <xf numFmtId="0" fontId="22" fillId="0" borderId="0" xfId="0" applyFont="1" applyBorder="1" applyAlignment="1">
      <alignment horizontal="center"/>
    </xf>
    <xf numFmtId="0" fontId="22" fillId="0" borderId="0" xfId="57" applyFont="1" applyAlignment="1">
      <alignment horizontal="center"/>
      <protection/>
    </xf>
    <xf numFmtId="0" fontId="23" fillId="0" borderId="0" xfId="57" applyFont="1" applyAlignment="1">
      <alignment wrapText="1"/>
      <protection/>
    </xf>
    <xf numFmtId="0" fontId="22" fillId="0" borderId="13" xfId="57" applyFont="1" applyBorder="1" applyAlignment="1">
      <alignment horizontal="center"/>
      <protection/>
    </xf>
    <xf numFmtId="0" fontId="22" fillId="0" borderId="0" xfId="0" applyFont="1" applyAlignment="1">
      <alignment/>
    </xf>
    <xf numFmtId="49" fontId="22" fillId="0" borderId="0" xfId="57" applyNumberFormat="1" applyFont="1" applyAlignment="1">
      <alignment horizontal="centerContinuous"/>
      <protection/>
    </xf>
    <xf numFmtId="49" fontId="22" fillId="0" borderId="0" xfId="57" applyNumberFormat="1" applyFont="1" applyAlignment="1">
      <alignment horizontal="right"/>
      <protection/>
    </xf>
    <xf numFmtId="49" fontId="22" fillId="0" borderId="14" xfId="57" applyNumberFormat="1" applyFont="1" applyFill="1" applyBorder="1" applyAlignment="1">
      <alignment horizontal="center"/>
      <protection/>
    </xf>
    <xf numFmtId="49" fontId="22" fillId="0" borderId="0" xfId="57" applyNumberFormat="1" applyFont="1" applyAlignment="1">
      <alignment horizontal="left"/>
      <protection/>
    </xf>
    <xf numFmtId="0" fontId="22" fillId="0" borderId="0" xfId="57" applyFont="1" applyAlignment="1">
      <alignment horizontal="right"/>
      <protection/>
    </xf>
    <xf numFmtId="49" fontId="22" fillId="0" borderId="15" xfId="57" applyNumberFormat="1" applyFont="1" applyBorder="1" applyAlignment="1">
      <alignment horizontal="centerContinuous"/>
      <protection/>
    </xf>
    <xf numFmtId="49" fontId="22" fillId="0" borderId="14" xfId="57" applyNumberFormat="1" applyFont="1" applyBorder="1" applyAlignment="1">
      <alignment horizontal="centerContinuous"/>
      <protection/>
    </xf>
    <xf numFmtId="49" fontId="22" fillId="0" borderId="16" xfId="57" applyNumberFormat="1" applyFont="1" applyBorder="1" applyAlignment="1">
      <alignment horizontal="center"/>
      <protection/>
    </xf>
    <xf numFmtId="49" fontId="22" fillId="0" borderId="15" xfId="57" applyNumberFormat="1" applyFont="1" applyBorder="1" applyAlignment="1">
      <alignment horizontal="center"/>
      <protection/>
    </xf>
    <xf numFmtId="49" fontId="22" fillId="0" borderId="17" xfId="57" applyNumberFormat="1" applyFont="1" applyBorder="1" applyAlignment="1">
      <alignment horizontal="centerContinuous"/>
      <protection/>
    </xf>
    <xf numFmtId="49" fontId="22" fillId="0" borderId="18" xfId="0" applyNumberFormat="1" applyFont="1" applyBorder="1" applyAlignment="1">
      <alignment horizontal="center"/>
    </xf>
    <xf numFmtId="49" fontId="22" fillId="0" borderId="19" xfId="0" applyNumberFormat="1" applyFont="1" applyBorder="1" applyAlignment="1">
      <alignment horizontal="center"/>
    </xf>
    <xf numFmtId="0" fontId="22" fillId="0" borderId="0" xfId="0" applyFont="1" applyAlignment="1">
      <alignment wrapText="1"/>
    </xf>
    <xf numFmtId="49" fontId="22" fillId="0" borderId="0" xfId="57" applyNumberFormat="1" applyFont="1" applyBorder="1" applyAlignment="1">
      <alignment horizontal="centerContinuous"/>
      <protection/>
    </xf>
    <xf numFmtId="49" fontId="21" fillId="0" borderId="0" xfId="57" applyNumberFormat="1" applyFont="1" applyAlignment="1">
      <alignment/>
      <protection/>
    </xf>
    <xf numFmtId="0" fontId="21" fillId="0" borderId="10" xfId="0" applyFont="1" applyBorder="1" applyAlignment="1">
      <alignment horizontal="center" wrapText="1"/>
    </xf>
    <xf numFmtId="0" fontId="21" fillId="0" borderId="0" xfId="0" applyFont="1" applyBorder="1" applyAlignment="1">
      <alignment horizontal="center" wrapText="1"/>
    </xf>
    <xf numFmtId="0" fontId="22" fillId="0" borderId="20" xfId="0" applyNumberFormat="1" applyFont="1" applyBorder="1" applyAlignment="1">
      <alignment wrapText="1"/>
    </xf>
    <xf numFmtId="49" fontId="22" fillId="0" borderId="12" xfId="58" applyNumberFormat="1" applyFont="1" applyBorder="1" applyAlignment="1">
      <alignment horizontal="center"/>
      <protection/>
    </xf>
    <xf numFmtId="3" fontId="22" fillId="0" borderId="12" xfId="58" applyNumberFormat="1" applyFont="1" applyBorder="1" applyAlignment="1">
      <alignment horizontal="center" vertical="center"/>
      <protection/>
    </xf>
    <xf numFmtId="3" fontId="22" fillId="0" borderId="12" xfId="58" applyNumberFormat="1" applyFont="1" applyBorder="1" applyAlignment="1">
      <alignment horizontal="center"/>
      <protection/>
    </xf>
    <xf numFmtId="49" fontId="22" fillId="0" borderId="21" xfId="58" applyNumberFormat="1" applyFont="1" applyBorder="1" applyAlignment="1">
      <alignment horizontal="center"/>
      <protection/>
    </xf>
    <xf numFmtId="49" fontId="22" fillId="0" borderId="22" xfId="58" applyNumberFormat="1" applyFont="1" applyBorder="1" applyAlignment="1">
      <alignment horizontal="center"/>
      <protection/>
    </xf>
    <xf numFmtId="49" fontId="22" fillId="0" borderId="23" xfId="58" applyNumberFormat="1" applyFont="1" applyBorder="1" applyAlignment="1">
      <alignment horizontal="center"/>
      <protection/>
    </xf>
    <xf numFmtId="3" fontId="22" fillId="0" borderId="24" xfId="58" applyNumberFormat="1" applyFont="1" applyBorder="1" applyAlignment="1">
      <alignment horizontal="center"/>
      <protection/>
    </xf>
    <xf numFmtId="0" fontId="22" fillId="0" borderId="25" xfId="58" applyFont="1" applyBorder="1" applyAlignment="1">
      <alignment horizontal="center" vertical="center" wrapText="1"/>
      <protection/>
    </xf>
    <xf numFmtId="0" fontId="22" fillId="0" borderId="26" xfId="58" applyFont="1" applyBorder="1" applyAlignment="1">
      <alignment horizontal="left" vertical="center" wrapText="1"/>
      <protection/>
    </xf>
    <xf numFmtId="0" fontId="22" fillId="0" borderId="0" xfId="58" applyFont="1" applyBorder="1" applyAlignment="1">
      <alignment horizontal="left" wrapText="1"/>
      <protection/>
    </xf>
    <xf numFmtId="0" fontId="22" fillId="0" borderId="0" xfId="58" applyFont="1" applyAlignment="1">
      <alignment horizontal="left"/>
      <protection/>
    </xf>
    <xf numFmtId="49" fontId="22" fillId="0" borderId="0" xfId="58" applyNumberFormat="1" applyFont="1">
      <alignment/>
      <protection/>
    </xf>
    <xf numFmtId="0" fontId="22" fillId="0" borderId="10" xfId="58" applyFont="1" applyBorder="1">
      <alignment/>
      <protection/>
    </xf>
    <xf numFmtId="0" fontId="21" fillId="0" borderId="0" xfId="57" applyFont="1" applyBorder="1" applyAlignment="1">
      <alignment horizontal="center"/>
      <protection/>
    </xf>
    <xf numFmtId="49" fontId="22" fillId="0" borderId="27" xfId="0" applyNumberFormat="1" applyFont="1" applyBorder="1" applyAlignment="1">
      <alignment horizontal="center"/>
    </xf>
    <xf numFmtId="49" fontId="23" fillId="0" borderId="11" xfId="0" applyNumberFormat="1" applyFont="1" applyBorder="1" applyAlignment="1">
      <alignment horizontal="center"/>
    </xf>
    <xf numFmtId="4" fontId="23" fillId="0" borderId="11" xfId="0" applyNumberFormat="1" applyFont="1" applyBorder="1" applyAlignment="1">
      <alignment horizontal="right"/>
    </xf>
    <xf numFmtId="4" fontId="23" fillId="0" borderId="26" xfId="0" applyNumberFormat="1" applyFont="1" applyBorder="1" applyAlignment="1">
      <alignment horizontal="right"/>
    </xf>
    <xf numFmtId="4" fontId="44" fillId="0" borderId="11" xfId="0" applyNumberFormat="1" applyFont="1" applyBorder="1" applyAlignment="1">
      <alignment horizontal="right"/>
    </xf>
    <xf numFmtId="49" fontId="23" fillId="0" borderId="11" xfId="0" applyNumberFormat="1" applyFont="1" applyFill="1" applyBorder="1" applyAlignment="1">
      <alignment horizontal="center"/>
    </xf>
    <xf numFmtId="49" fontId="23" fillId="0" borderId="13" xfId="0" applyNumberFormat="1" applyFont="1" applyFill="1" applyBorder="1" applyAlignment="1">
      <alignment horizontal="center"/>
    </xf>
    <xf numFmtId="49" fontId="23" fillId="0" borderId="28" xfId="0" applyNumberFormat="1" applyFont="1" applyBorder="1" applyAlignment="1">
      <alignment horizontal="center"/>
    </xf>
    <xf numFmtId="4" fontId="23" fillId="0" borderId="28" xfId="0" applyNumberFormat="1" applyFont="1" applyBorder="1" applyAlignment="1">
      <alignment horizontal="right"/>
    </xf>
    <xf numFmtId="4" fontId="23" fillId="0" borderId="29" xfId="0" applyNumberFormat="1" applyFont="1" applyBorder="1" applyAlignment="1">
      <alignment horizontal="right"/>
    </xf>
    <xf numFmtId="49" fontId="23" fillId="0" borderId="28" xfId="58" applyNumberFormat="1" applyFont="1" applyBorder="1" applyAlignment="1">
      <alignment horizontal="center"/>
      <protection/>
    </xf>
    <xf numFmtId="4" fontId="27" fillId="0" borderId="28" xfId="0" applyNumberFormat="1" applyFont="1" applyBorder="1" applyAlignment="1">
      <alignment horizontal="right"/>
    </xf>
    <xf numFmtId="4" fontId="27" fillId="0" borderId="30" xfId="0" applyNumberFormat="1" applyFont="1" applyBorder="1" applyAlignment="1">
      <alignment horizontal="right"/>
    </xf>
    <xf numFmtId="49" fontId="23" fillId="0" borderId="11" xfId="58" applyNumberFormat="1" applyFont="1" applyBorder="1" applyAlignment="1">
      <alignment horizontal="center"/>
      <protection/>
    </xf>
    <xf numFmtId="4" fontId="23" fillId="0" borderId="25" xfId="58" applyNumberFormat="1" applyFont="1" applyBorder="1" applyAlignment="1">
      <alignment horizontal="center" wrapText="1"/>
      <protection/>
    </xf>
    <xf numFmtId="4" fontId="23" fillId="0" borderId="26" xfId="58" applyNumberFormat="1" applyFont="1" applyBorder="1" applyAlignment="1">
      <alignment horizontal="center" wrapText="1"/>
      <protection/>
    </xf>
    <xf numFmtId="4" fontId="27" fillId="0" borderId="11" xfId="0" applyNumberFormat="1" applyFont="1" applyBorder="1" applyAlignment="1">
      <alignment horizontal="right"/>
    </xf>
    <xf numFmtId="4" fontId="27" fillId="0" borderId="31" xfId="0" applyNumberFormat="1" applyFont="1" applyBorder="1" applyAlignment="1">
      <alignment horizontal="right"/>
    </xf>
    <xf numFmtId="4" fontId="27" fillId="0" borderId="31" xfId="0" applyNumberFormat="1" applyFont="1" applyBorder="1" applyAlignment="1">
      <alignment horizontal="center"/>
    </xf>
    <xf numFmtId="4" fontId="45" fillId="0" borderId="11" xfId="0" applyNumberFormat="1" applyFont="1" applyBorder="1" applyAlignment="1">
      <alignment horizontal="right"/>
    </xf>
    <xf numFmtId="49" fontId="23" fillId="0" borderId="13" xfId="58" applyNumberFormat="1" applyFont="1" applyBorder="1" applyAlignment="1">
      <alignment horizontal="center"/>
      <protection/>
    </xf>
    <xf numFmtId="4" fontId="45" fillId="0" borderId="13" xfId="0" applyNumberFormat="1" applyFont="1" applyBorder="1" applyAlignment="1">
      <alignment horizontal="right"/>
    </xf>
    <xf numFmtId="4" fontId="27" fillId="0" borderId="32" xfId="0" applyNumberFormat="1" applyFont="1" applyBorder="1" applyAlignment="1">
      <alignment horizontal="center"/>
    </xf>
    <xf numFmtId="0" fontId="22" fillId="0" borderId="0" xfId="0" applyFont="1" applyFill="1" applyAlignment="1">
      <alignment wrapText="1"/>
    </xf>
    <xf numFmtId="0" fontId="22" fillId="0" borderId="0" xfId="0" applyFont="1" applyFill="1" applyAlignment="1">
      <alignment/>
    </xf>
    <xf numFmtId="0" fontId="22" fillId="0" borderId="0" xfId="0" applyFont="1" applyFill="1" applyAlignment="1">
      <alignment horizontal="center"/>
    </xf>
    <xf numFmtId="2" fontId="22" fillId="0" borderId="0" xfId="0" applyNumberFormat="1" applyFont="1" applyFill="1" applyAlignment="1">
      <alignment/>
    </xf>
    <xf numFmtId="0" fontId="20" fillId="0" borderId="0" xfId="0" applyFont="1" applyFill="1" applyAlignment="1">
      <alignment/>
    </xf>
    <xf numFmtId="0" fontId="21" fillId="0" borderId="10" xfId="0" applyFont="1" applyFill="1" applyBorder="1" applyAlignment="1">
      <alignment horizontal="center" wrapText="1"/>
    </xf>
    <xf numFmtId="2" fontId="21" fillId="0" borderId="0" xfId="0" applyNumberFormat="1" applyFont="1" applyFill="1" applyBorder="1" applyAlignment="1">
      <alignment horizontal="center" wrapText="1"/>
    </xf>
    <xf numFmtId="49" fontId="22" fillId="0" borderId="25" xfId="0" applyNumberFormat="1" applyFont="1" applyFill="1" applyBorder="1" applyAlignment="1">
      <alignment horizontal="center" vertical="top" wrapText="1"/>
    </xf>
    <xf numFmtId="2" fontId="22" fillId="0" borderId="12" xfId="0" applyNumberFormat="1" applyFont="1" applyFill="1" applyBorder="1" applyAlignment="1">
      <alignment horizontal="center" vertical="top" wrapText="1"/>
    </xf>
    <xf numFmtId="0" fontId="20" fillId="0" borderId="0" xfId="0" applyFont="1" applyFill="1" applyBorder="1" applyAlignment="1">
      <alignment/>
    </xf>
    <xf numFmtId="49" fontId="22" fillId="0" borderId="12" xfId="0" applyNumberFormat="1" applyFont="1" applyFill="1" applyBorder="1" applyAlignment="1">
      <alignment horizontal="center" vertical="top" wrapText="1"/>
    </xf>
    <xf numFmtId="0" fontId="20" fillId="0" borderId="0" xfId="0" applyFont="1" applyFill="1" applyBorder="1" applyAlignment="1">
      <alignment horizontal="center"/>
    </xf>
    <xf numFmtId="0" fontId="20" fillId="0" borderId="0" xfId="0" applyFont="1" applyFill="1" applyAlignment="1">
      <alignment horizontal="center"/>
    </xf>
    <xf numFmtId="0" fontId="22" fillId="0" borderId="20" xfId="0" applyNumberFormat="1" applyFont="1" applyFill="1" applyBorder="1" applyAlignment="1">
      <alignment wrapText="1"/>
    </xf>
    <xf numFmtId="1" fontId="22" fillId="0" borderId="18" xfId="0" applyNumberFormat="1" applyFont="1" applyFill="1" applyBorder="1" applyAlignment="1">
      <alignment horizontal="center"/>
    </xf>
    <xf numFmtId="49" fontId="22" fillId="0" borderId="33" xfId="0" applyNumberFormat="1" applyFont="1" applyFill="1" applyBorder="1" applyAlignment="1">
      <alignment horizontal="center"/>
    </xf>
    <xf numFmtId="2" fontId="22" fillId="0" borderId="28" xfId="0" applyNumberFormat="1" applyFont="1" applyFill="1" applyBorder="1" applyAlignment="1">
      <alignment horizontal="right"/>
    </xf>
    <xf numFmtId="2" fontId="22" fillId="0" borderId="30" xfId="0" applyNumberFormat="1" applyFont="1" applyFill="1" applyBorder="1" applyAlignment="1">
      <alignment horizontal="right"/>
    </xf>
    <xf numFmtId="1" fontId="22" fillId="0" borderId="19" xfId="0" applyNumberFormat="1" applyFont="1" applyFill="1" applyBorder="1" applyAlignment="1">
      <alignment horizontal="center"/>
    </xf>
    <xf numFmtId="49" fontId="22" fillId="0" borderId="25" xfId="0" applyNumberFormat="1" applyFont="1" applyFill="1" applyBorder="1" applyAlignment="1">
      <alignment horizontal="center"/>
    </xf>
    <xf numFmtId="2" fontId="22" fillId="0" borderId="11" xfId="0" applyNumberFormat="1" applyFont="1" applyFill="1" applyBorder="1" applyAlignment="1">
      <alignment horizontal="right"/>
    </xf>
    <xf numFmtId="2" fontId="22" fillId="0" borderId="31" xfId="0" applyNumberFormat="1" applyFont="1" applyFill="1" applyBorder="1" applyAlignment="1">
      <alignment horizontal="right"/>
    </xf>
    <xf numFmtId="0" fontId="22" fillId="0" borderId="11" xfId="0" applyFont="1" applyFill="1" applyBorder="1" applyAlignment="1">
      <alignment horizontal="left" vertical="center" wrapText="1"/>
    </xf>
    <xf numFmtId="1" fontId="22" fillId="0" borderId="34" xfId="0" applyNumberFormat="1" applyFont="1" applyFill="1" applyBorder="1" applyAlignment="1">
      <alignment horizontal="center"/>
    </xf>
    <xf numFmtId="49" fontId="22" fillId="0" borderId="35" xfId="0" applyNumberFormat="1" applyFont="1" applyFill="1" applyBorder="1" applyAlignment="1">
      <alignment horizontal="center"/>
    </xf>
    <xf numFmtId="2" fontId="22" fillId="0" borderId="36" xfId="0" applyNumberFormat="1" applyFont="1" applyFill="1" applyBorder="1" applyAlignment="1">
      <alignment horizontal="right"/>
    </xf>
    <xf numFmtId="0" fontId="22" fillId="0" borderId="0" xfId="0" applyFont="1" applyFill="1" applyBorder="1" applyAlignment="1">
      <alignment wrapText="1"/>
    </xf>
    <xf numFmtId="1" fontId="22" fillId="0" borderId="0" xfId="0" applyNumberFormat="1" applyFont="1" applyFill="1" applyBorder="1" applyAlignment="1">
      <alignment horizontal="center"/>
    </xf>
    <xf numFmtId="49" fontId="22" fillId="0" borderId="0" xfId="0" applyNumberFormat="1" applyFont="1" applyFill="1" applyBorder="1" applyAlignment="1">
      <alignment horizontal="center"/>
    </xf>
    <xf numFmtId="2" fontId="22" fillId="0" borderId="0" xfId="0" applyNumberFormat="1" applyFont="1" applyFill="1" applyBorder="1" applyAlignment="1">
      <alignment horizontal="right"/>
    </xf>
    <xf numFmtId="0" fontId="23" fillId="0" borderId="20" xfId="0" applyFont="1" applyFill="1" applyBorder="1" applyAlignment="1">
      <alignment wrapText="1"/>
    </xf>
    <xf numFmtId="1" fontId="23" fillId="0" borderId="37" xfId="0" applyNumberFormat="1" applyFont="1" applyFill="1" applyBorder="1" applyAlignment="1">
      <alignment horizontal="center"/>
    </xf>
    <xf numFmtId="49" fontId="22" fillId="0" borderId="38" xfId="0" applyNumberFormat="1" applyFont="1" applyFill="1" applyBorder="1" applyAlignment="1">
      <alignment horizontal="center"/>
    </xf>
    <xf numFmtId="2" fontId="23" fillId="0" borderId="38" xfId="0" applyNumberFormat="1" applyFont="1" applyFill="1" applyBorder="1" applyAlignment="1">
      <alignment horizontal="right"/>
    </xf>
    <xf numFmtId="2" fontId="23" fillId="0" borderId="39" xfId="0" applyNumberFormat="1" applyFont="1" applyFill="1" applyBorder="1" applyAlignment="1">
      <alignment horizontal="right"/>
    </xf>
    <xf numFmtId="0" fontId="28" fillId="0" borderId="0" xfId="0" applyFont="1" applyFill="1" applyAlignment="1">
      <alignment/>
    </xf>
    <xf numFmtId="0" fontId="22" fillId="18" borderId="20" xfId="0" applyNumberFormat="1" applyFont="1" applyFill="1" applyBorder="1" applyAlignment="1">
      <alignment wrapText="1"/>
    </xf>
    <xf numFmtId="1" fontId="22" fillId="18" borderId="19" xfId="0" applyNumberFormat="1" applyFont="1" applyFill="1" applyBorder="1" applyAlignment="1">
      <alignment horizontal="center"/>
    </xf>
    <xf numFmtId="49" fontId="22" fillId="18" borderId="25" xfId="0" applyNumberFormat="1" applyFont="1" applyFill="1" applyBorder="1" applyAlignment="1">
      <alignment horizontal="center"/>
    </xf>
    <xf numFmtId="2" fontId="22" fillId="18" borderId="11" xfId="0" applyNumberFormat="1" applyFont="1" applyFill="1" applyBorder="1" applyAlignment="1">
      <alignment horizontal="right"/>
    </xf>
    <xf numFmtId="2" fontId="22" fillId="18" borderId="31" xfId="0" applyNumberFormat="1" applyFont="1" applyFill="1" applyBorder="1" applyAlignment="1">
      <alignment horizontal="right"/>
    </xf>
    <xf numFmtId="0" fontId="20" fillId="18" borderId="0" xfId="0" applyFont="1" applyFill="1" applyAlignment="1">
      <alignment/>
    </xf>
    <xf numFmtId="0" fontId="29" fillId="18" borderId="11" xfId="0" applyFont="1" applyFill="1" applyBorder="1" applyAlignment="1">
      <alignment horizontal="left" vertical="top" wrapText="1"/>
    </xf>
    <xf numFmtId="0" fontId="22" fillId="0" borderId="40" xfId="0" applyFont="1" applyBorder="1" applyAlignment="1">
      <alignment wrapText="1"/>
    </xf>
    <xf numFmtId="2" fontId="46" fillId="0" borderId="11" xfId="0" applyNumberFormat="1" applyFont="1" applyFill="1" applyBorder="1" applyAlignment="1">
      <alignment horizontal="right"/>
    </xf>
    <xf numFmtId="2" fontId="46" fillId="18" borderId="11" xfId="0" applyNumberFormat="1" applyFont="1" applyFill="1" applyBorder="1" applyAlignment="1">
      <alignment horizontal="right"/>
    </xf>
    <xf numFmtId="0" fontId="47" fillId="18" borderId="0" xfId="0" applyFont="1" applyFill="1" applyAlignment="1">
      <alignment/>
    </xf>
    <xf numFmtId="0" fontId="22" fillId="18" borderId="40" xfId="0" applyFont="1" applyFill="1" applyBorder="1" applyAlignment="1">
      <alignment wrapText="1"/>
    </xf>
    <xf numFmtId="0" fontId="22" fillId="0" borderId="40" xfId="0" applyFont="1" applyBorder="1" applyAlignment="1">
      <alignment horizontal="left" vertical="top" wrapText="1"/>
    </xf>
    <xf numFmtId="0" fontId="30" fillId="19" borderId="40" xfId="0" applyFont="1" applyFill="1" applyBorder="1" applyAlignment="1">
      <alignment horizontal="left" vertical="top" wrapText="1"/>
    </xf>
    <xf numFmtId="49" fontId="30" fillId="18" borderId="40" xfId="0" applyNumberFormat="1" applyFont="1" applyFill="1" applyBorder="1" applyAlignment="1">
      <alignment vertical="top" wrapText="1"/>
    </xf>
    <xf numFmtId="0" fontId="30" fillId="19" borderId="11" xfId="0" applyFont="1" applyFill="1" applyBorder="1" applyAlignment="1">
      <alignment horizontal="left" wrapText="1"/>
    </xf>
    <xf numFmtId="2" fontId="22" fillId="0" borderId="13" xfId="0" applyNumberFormat="1" applyFont="1" applyFill="1" applyBorder="1" applyAlignment="1">
      <alignment horizontal="center" vertical="top" wrapText="1"/>
    </xf>
    <xf numFmtId="0" fontId="22" fillId="0" borderId="10" xfId="0" applyFont="1" applyBorder="1" applyAlignment="1">
      <alignment wrapText="1"/>
    </xf>
    <xf numFmtId="0" fontId="22" fillId="18" borderId="10" xfId="0" applyNumberFormat="1" applyFont="1" applyFill="1" applyBorder="1" applyAlignment="1">
      <alignment wrapText="1"/>
    </xf>
    <xf numFmtId="2" fontId="48" fillId="18" borderId="11" xfId="0" applyNumberFormat="1" applyFont="1" applyFill="1" applyBorder="1" applyAlignment="1">
      <alignment horizontal="right"/>
    </xf>
    <xf numFmtId="2" fontId="49" fillId="18" borderId="31" xfId="0" applyNumberFormat="1" applyFont="1" applyFill="1" applyBorder="1" applyAlignment="1">
      <alignment horizontal="right"/>
    </xf>
    <xf numFmtId="2" fontId="49" fillId="18" borderId="11" xfId="0" applyNumberFormat="1" applyFont="1" applyFill="1" applyBorder="1" applyAlignment="1">
      <alignment horizontal="right"/>
    </xf>
    <xf numFmtId="2" fontId="49" fillId="0" borderId="11" xfId="0" applyNumberFormat="1" applyFont="1" applyFill="1" applyBorder="1" applyAlignment="1">
      <alignment horizontal="right"/>
    </xf>
    <xf numFmtId="2" fontId="48" fillId="0" borderId="11" xfId="0" applyNumberFormat="1" applyFont="1" applyFill="1" applyBorder="1" applyAlignment="1">
      <alignment horizontal="right"/>
    </xf>
    <xf numFmtId="4" fontId="50" fillId="0" borderId="11" xfId="0" applyNumberFormat="1" applyFont="1" applyBorder="1" applyAlignment="1">
      <alignment horizontal="right"/>
    </xf>
    <xf numFmtId="4" fontId="51" fillId="0" borderId="11" xfId="0" applyNumberFormat="1" applyFont="1" applyBorder="1" applyAlignment="1">
      <alignment horizontal="right"/>
    </xf>
    <xf numFmtId="4" fontId="44" fillId="0" borderId="0" xfId="0" applyNumberFormat="1" applyFont="1" applyBorder="1" applyAlignment="1">
      <alignment horizontal="right"/>
    </xf>
    <xf numFmtId="4" fontId="51" fillId="0" borderId="26" xfId="0" applyNumberFormat="1" applyFont="1" applyBorder="1" applyAlignment="1">
      <alignment horizontal="right"/>
    </xf>
    <xf numFmtId="4" fontId="51" fillId="0" borderId="13" xfId="0" applyNumberFormat="1" applyFont="1" applyBorder="1" applyAlignment="1">
      <alignment horizontal="right"/>
    </xf>
    <xf numFmtId="2" fontId="48" fillId="18" borderId="31" xfId="0" applyNumberFormat="1" applyFont="1" applyFill="1" applyBorder="1" applyAlignment="1">
      <alignment horizontal="right"/>
    </xf>
    <xf numFmtId="49" fontId="22" fillId="0" borderId="12" xfId="0" applyNumberFormat="1" applyFont="1" applyBorder="1" applyAlignment="1">
      <alignment horizontal="center" vertical="top" wrapText="1"/>
    </xf>
    <xf numFmtId="49" fontId="22" fillId="0" borderId="36" xfId="0" applyNumberFormat="1" applyFont="1" applyBorder="1" applyAlignment="1">
      <alignment horizontal="center" vertical="top" wrapText="1"/>
    </xf>
    <xf numFmtId="0" fontId="22" fillId="0" borderId="0" xfId="57" applyFont="1" applyAlignment="1">
      <alignment horizontal="left"/>
      <protection/>
    </xf>
    <xf numFmtId="0" fontId="0" fillId="0" borderId="0" xfId="0" applyAlignment="1">
      <alignment/>
    </xf>
    <xf numFmtId="0" fontId="25" fillId="0" borderId="0" xfId="57" applyFont="1" applyAlignment="1">
      <alignment horizontal="center"/>
      <protection/>
    </xf>
    <xf numFmtId="49" fontId="23" fillId="0" borderId="0" xfId="57" applyNumberFormat="1" applyFont="1" applyAlignment="1">
      <alignment horizontal="center" vertical="top"/>
      <protection/>
    </xf>
    <xf numFmtId="49" fontId="22" fillId="0" borderId="16" xfId="57" applyNumberFormat="1" applyFont="1" applyBorder="1" applyAlignment="1">
      <alignment horizontal="center"/>
      <protection/>
    </xf>
    <xf numFmtId="49" fontId="22" fillId="0" borderId="15" xfId="57" applyNumberFormat="1" applyFont="1" applyBorder="1" applyAlignment="1">
      <alignment horizontal="center"/>
      <protection/>
    </xf>
    <xf numFmtId="0" fontId="34" fillId="0" borderId="0" xfId="57" applyFont="1" applyAlignment="1">
      <alignment horizontal="left"/>
      <protection/>
    </xf>
    <xf numFmtId="0" fontId="34" fillId="0" borderId="41" xfId="57" applyFont="1" applyBorder="1" applyAlignment="1">
      <alignment horizontal="left"/>
      <protection/>
    </xf>
    <xf numFmtId="49" fontId="22" fillId="0" borderId="11" xfId="0" applyNumberFormat="1" applyFont="1" applyBorder="1" applyAlignment="1">
      <alignment horizontal="center" vertical="top" wrapText="1"/>
    </xf>
    <xf numFmtId="49" fontId="21" fillId="0" borderId="0" xfId="57" applyNumberFormat="1" applyFont="1" applyAlignment="1">
      <alignment horizontal="left"/>
      <protection/>
    </xf>
    <xf numFmtId="49" fontId="22" fillId="0" borderId="24" xfId="0" applyNumberFormat="1" applyFont="1" applyBorder="1" applyAlignment="1">
      <alignment horizontal="center" vertical="top" wrapText="1"/>
    </xf>
    <xf numFmtId="49" fontId="22" fillId="0" borderId="40" xfId="0" applyNumberFormat="1" applyFont="1" applyBorder="1" applyAlignment="1">
      <alignment horizontal="center" vertical="top" wrapText="1"/>
    </xf>
    <xf numFmtId="0" fontId="21" fillId="0" borderId="0" xfId="0" applyFont="1" applyFill="1" applyBorder="1" applyAlignment="1">
      <alignment horizontal="center" wrapText="1"/>
    </xf>
    <xf numFmtId="49" fontId="22" fillId="0" borderId="25" xfId="0" applyNumberFormat="1" applyFont="1" applyFill="1" applyBorder="1" applyAlignment="1">
      <alignment horizontal="center" vertical="top" wrapText="1"/>
    </xf>
    <xf numFmtId="49" fontId="22" fillId="0" borderId="11" xfId="0" applyNumberFormat="1" applyFont="1" applyFill="1" applyBorder="1" applyAlignment="1">
      <alignment horizontal="center" vertical="top" wrapText="1"/>
    </xf>
    <xf numFmtId="2" fontId="22" fillId="0" borderId="12" xfId="0" applyNumberFormat="1" applyFont="1" applyFill="1" applyBorder="1" applyAlignment="1">
      <alignment horizontal="center" vertical="top" wrapText="1"/>
    </xf>
    <xf numFmtId="2" fontId="22" fillId="0" borderId="36" xfId="0" applyNumberFormat="1" applyFont="1" applyFill="1" applyBorder="1" applyAlignment="1">
      <alignment horizontal="center" vertical="top" wrapText="1"/>
    </xf>
    <xf numFmtId="2" fontId="26" fillId="0" borderId="0" xfId="0" applyNumberFormat="1" applyFont="1" applyFill="1" applyAlignment="1">
      <alignment horizontal="right"/>
    </xf>
    <xf numFmtId="2" fontId="22" fillId="0" borderId="0" xfId="0" applyNumberFormat="1" applyFont="1" applyFill="1" applyAlignment="1">
      <alignment horizontal="right"/>
    </xf>
    <xf numFmtId="2" fontId="22" fillId="0" borderId="11" xfId="0" applyNumberFormat="1" applyFont="1" applyFill="1" applyBorder="1" applyAlignment="1">
      <alignment horizontal="center" vertical="top" wrapText="1"/>
    </xf>
    <xf numFmtId="49" fontId="22" fillId="0" borderId="42" xfId="0" applyNumberFormat="1" applyFont="1" applyBorder="1" applyAlignment="1">
      <alignment horizontal="center" vertical="top" wrapText="1"/>
    </xf>
    <xf numFmtId="0" fontId="26" fillId="0" borderId="0" xfId="0" applyFont="1" applyAlignment="1">
      <alignment horizontal="right"/>
    </xf>
    <xf numFmtId="0" fontId="22" fillId="0" borderId="0" xfId="0" applyFont="1" applyAlignment="1">
      <alignment horizontal="right"/>
    </xf>
    <xf numFmtId="0" fontId="21" fillId="0" borderId="0" xfId="0" applyFont="1" applyBorder="1" applyAlignment="1">
      <alignment horizontal="center" wrapText="1"/>
    </xf>
    <xf numFmtId="0" fontId="22" fillId="0" borderId="43" xfId="58" applyFont="1" applyBorder="1" applyAlignment="1">
      <alignment horizontal="center" vertical="center"/>
      <protection/>
    </xf>
    <xf numFmtId="0" fontId="22" fillId="0" borderId="35" xfId="58" applyFont="1" applyBorder="1" applyAlignment="1">
      <alignment horizontal="center" vertical="center"/>
      <protection/>
    </xf>
    <xf numFmtId="0" fontId="22" fillId="0" borderId="12" xfId="58" applyFont="1" applyBorder="1" applyAlignment="1">
      <alignment horizontal="center" vertical="center" wrapText="1"/>
      <protection/>
    </xf>
    <xf numFmtId="0" fontId="22" fillId="0" borderId="36" xfId="58" applyFont="1" applyBorder="1" applyAlignment="1">
      <alignment horizontal="center" vertical="center" wrapText="1"/>
      <protection/>
    </xf>
    <xf numFmtId="0" fontId="22" fillId="0" borderId="12" xfId="58" applyFont="1" applyFill="1" applyBorder="1" applyAlignment="1">
      <alignment horizontal="center" vertical="center" wrapText="1"/>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_Лист1" xfId="57"/>
    <cellStyle name="Обычный_Лист4"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05"/>
  <sheetViews>
    <sheetView zoomScalePageLayoutView="0" workbookViewId="0" topLeftCell="A1">
      <selection activeCell="D101" sqref="D101"/>
    </sheetView>
  </sheetViews>
  <sheetFormatPr defaultColWidth="9.140625" defaultRowHeight="12"/>
  <cols>
    <col min="1" max="1" width="50.8515625" style="9" customWidth="1"/>
    <col min="2" max="2" width="5.00390625" style="12" customWidth="1"/>
    <col min="3" max="3" width="31.28125" style="10" customWidth="1"/>
    <col min="4" max="4" width="18.28125" style="1" customWidth="1"/>
    <col min="5" max="5" width="16.8515625" style="1" customWidth="1"/>
    <col min="6" max="6" width="15.8515625" style="1" customWidth="1"/>
    <col min="7" max="16384" width="9.28125" style="1" customWidth="1"/>
  </cols>
  <sheetData>
    <row r="1" spans="1:6" ht="23.25" customHeight="1">
      <c r="A1" s="160" t="s">
        <v>110</v>
      </c>
      <c r="B1" s="160"/>
      <c r="C1" s="160"/>
      <c r="D1" s="160"/>
      <c r="E1" s="160"/>
      <c r="F1" s="160"/>
    </row>
    <row r="2" spans="1:6" s="34" customFormat="1" ht="18.75" customHeight="1" thickBot="1">
      <c r="A2" s="2"/>
      <c r="B2" s="161" t="s">
        <v>545</v>
      </c>
      <c r="C2" s="161"/>
      <c r="D2" s="32"/>
      <c r="E2" s="3"/>
      <c r="F2" s="33" t="s">
        <v>75</v>
      </c>
    </row>
    <row r="3" spans="1:6" s="34" customFormat="1" ht="18" customHeight="1">
      <c r="A3" s="2"/>
      <c r="B3" s="35"/>
      <c r="C3" s="31"/>
      <c r="D3" s="31"/>
      <c r="E3" s="36" t="s">
        <v>82</v>
      </c>
      <c r="F3" s="37" t="s">
        <v>111</v>
      </c>
    </row>
    <row r="4" spans="1:6" s="34" customFormat="1" ht="12.75">
      <c r="A4" s="5"/>
      <c r="B4" s="38"/>
      <c r="C4" s="31"/>
      <c r="D4" s="7"/>
      <c r="E4" s="39" t="s">
        <v>80</v>
      </c>
      <c r="F4" s="40" t="s">
        <v>546</v>
      </c>
    </row>
    <row r="5" spans="1:6" s="34" customFormat="1" ht="12.75">
      <c r="A5" s="5" t="s">
        <v>113</v>
      </c>
      <c r="B5" s="38"/>
      <c r="C5" s="31"/>
      <c r="D5" s="7"/>
      <c r="E5" s="39" t="s">
        <v>78</v>
      </c>
      <c r="F5" s="41" t="s">
        <v>493</v>
      </c>
    </row>
    <row r="6" spans="1:6" s="34" customFormat="1" ht="15.75">
      <c r="A6" s="158" t="s">
        <v>517</v>
      </c>
      <c r="B6" s="159"/>
      <c r="C6" s="159"/>
      <c r="D6" s="159"/>
      <c r="E6" s="39" t="s">
        <v>112</v>
      </c>
      <c r="F6" s="42" t="s">
        <v>98</v>
      </c>
    </row>
    <row r="7" spans="1:6" s="34" customFormat="1" ht="12.75">
      <c r="A7" s="158" t="s">
        <v>518</v>
      </c>
      <c r="B7" s="158"/>
      <c r="C7" s="158"/>
      <c r="D7" s="159"/>
      <c r="E7" s="39" t="s">
        <v>83</v>
      </c>
      <c r="F7" s="43" t="s">
        <v>494</v>
      </c>
    </row>
    <row r="8" spans="1:6" s="34" customFormat="1" ht="15" customHeight="1">
      <c r="A8" s="5"/>
      <c r="B8" s="38"/>
      <c r="C8" s="164" t="s">
        <v>116</v>
      </c>
      <c r="D8" s="164"/>
      <c r="E8" s="165"/>
      <c r="F8" s="162"/>
    </row>
    <row r="9" spans="1:6" s="34" customFormat="1" ht="12.75">
      <c r="A9" s="5" t="s">
        <v>84</v>
      </c>
      <c r="B9" s="38"/>
      <c r="C9" s="31"/>
      <c r="D9" s="7"/>
      <c r="E9" s="39"/>
      <c r="F9" s="163"/>
    </row>
    <row r="10" spans="1:6" s="34" customFormat="1" ht="13.5" thickBot="1">
      <c r="A10" s="5" t="s">
        <v>73</v>
      </c>
      <c r="B10" s="38"/>
      <c r="C10" s="31"/>
      <c r="D10" s="7"/>
      <c r="E10" s="39" t="s">
        <v>79</v>
      </c>
      <c r="F10" s="44" t="s">
        <v>72</v>
      </c>
    </row>
    <row r="11" spans="1:6" s="34" customFormat="1" ht="8.25" customHeight="1">
      <c r="A11" s="5"/>
      <c r="B11" s="38"/>
      <c r="C11" s="31"/>
      <c r="D11" s="7"/>
      <c r="E11" s="39"/>
      <c r="F11" s="48"/>
    </row>
    <row r="12" spans="1:6" s="34" customFormat="1" ht="14.25">
      <c r="A12" s="5"/>
      <c r="B12" s="49"/>
      <c r="C12" s="167" t="s">
        <v>141</v>
      </c>
      <c r="D12" s="167"/>
      <c r="E12" s="39"/>
      <c r="F12" s="48"/>
    </row>
    <row r="13" spans="1:6" ht="8.25" customHeight="1">
      <c r="A13" s="5"/>
      <c r="B13" s="11"/>
      <c r="C13" s="66"/>
      <c r="D13" s="6"/>
      <c r="E13" s="4"/>
      <c r="F13" s="8"/>
    </row>
    <row r="14" spans="1:6" s="28" customFormat="1" ht="12.75" customHeight="1">
      <c r="A14" s="166" t="s">
        <v>0</v>
      </c>
      <c r="B14" s="166" t="s">
        <v>106</v>
      </c>
      <c r="C14" s="166" t="s">
        <v>107</v>
      </c>
      <c r="D14" s="156" t="s">
        <v>117</v>
      </c>
      <c r="E14" s="168" t="s">
        <v>81</v>
      </c>
      <c r="F14" s="156" t="s">
        <v>109</v>
      </c>
    </row>
    <row r="15" spans="1:6" s="28" customFormat="1" ht="31.5" customHeight="1">
      <c r="A15" s="166"/>
      <c r="B15" s="166"/>
      <c r="C15" s="166"/>
      <c r="D15" s="157"/>
      <c r="E15" s="169"/>
      <c r="F15" s="157"/>
    </row>
    <row r="16" spans="1:6" s="30" customFormat="1" ht="13.5" thickBot="1">
      <c r="A16" s="27">
        <v>1</v>
      </c>
      <c r="B16" s="29">
        <v>2</v>
      </c>
      <c r="C16" s="29">
        <v>3</v>
      </c>
      <c r="D16" s="29" t="s">
        <v>108</v>
      </c>
      <c r="E16" s="29" t="s">
        <v>74</v>
      </c>
      <c r="F16" s="29" t="s">
        <v>77</v>
      </c>
    </row>
    <row r="17" spans="1:6" s="28" customFormat="1" ht="12.75">
      <c r="A17" s="52" t="s">
        <v>114</v>
      </c>
      <c r="B17" s="45" t="s">
        <v>97</v>
      </c>
      <c r="C17" s="74" t="s">
        <v>94</v>
      </c>
      <c r="D17" s="75">
        <f>D18+D96</f>
        <v>22567049</v>
      </c>
      <c r="E17" s="75">
        <f>E18+E96</f>
        <v>9106983.040000001</v>
      </c>
      <c r="F17" s="76">
        <f>D17-E17</f>
        <v>13460065.959999999</v>
      </c>
    </row>
    <row r="18" spans="1:6" s="34" customFormat="1" ht="25.5" customHeight="1">
      <c r="A18" s="52" t="s">
        <v>115</v>
      </c>
      <c r="B18" s="46" t="s">
        <v>97</v>
      </c>
      <c r="C18" s="68" t="s">
        <v>1</v>
      </c>
      <c r="D18" s="69">
        <f>D19+D34+D51+D76+D81+D89</f>
        <v>13073900</v>
      </c>
      <c r="E18" s="69">
        <f>E19+E34+E51+E76+E81+E89</f>
        <v>8728559.040000001</v>
      </c>
      <c r="F18" s="70">
        <f>D18-E18</f>
        <v>4345340.959999999</v>
      </c>
    </row>
    <row r="19" spans="1:6" s="34" customFormat="1" ht="12.75">
      <c r="A19" s="52" t="s">
        <v>2</v>
      </c>
      <c r="B19" s="46" t="s">
        <v>97</v>
      </c>
      <c r="C19" s="68" t="s">
        <v>126</v>
      </c>
      <c r="D19" s="69">
        <f>D20</f>
        <v>6561000</v>
      </c>
      <c r="E19" s="69">
        <f>E20</f>
        <v>3545373.0600000005</v>
      </c>
      <c r="F19" s="70">
        <f aca="true" t="shared" si="0" ref="F19:F85">D19-E19</f>
        <v>3015626.9399999995</v>
      </c>
    </row>
    <row r="20" spans="1:6" s="34" customFormat="1" ht="15.75" customHeight="1">
      <c r="A20" s="52" t="s">
        <v>3</v>
      </c>
      <c r="B20" s="46" t="s">
        <v>97</v>
      </c>
      <c r="C20" s="68" t="s">
        <v>127</v>
      </c>
      <c r="D20" s="69">
        <f>D21</f>
        <v>6561000</v>
      </c>
      <c r="E20" s="69">
        <f>E21</f>
        <v>3545373.0600000005</v>
      </c>
      <c r="F20" s="70">
        <f t="shared" si="0"/>
        <v>3015626.9399999995</v>
      </c>
    </row>
    <row r="21" spans="1:6" s="34" customFormat="1" ht="55.5" customHeight="1">
      <c r="A21" s="52" t="s">
        <v>4</v>
      </c>
      <c r="B21" s="46" t="s">
        <v>97</v>
      </c>
      <c r="C21" s="68" t="s">
        <v>128</v>
      </c>
      <c r="D21" s="69">
        <f>D24+D28+D22</f>
        <v>6561000</v>
      </c>
      <c r="E21" s="69">
        <f>E22+E23+E27+E31</f>
        <v>3545373.0600000005</v>
      </c>
      <c r="F21" s="69">
        <f>F24+F28+F22</f>
        <v>3021700.6099999994</v>
      </c>
    </row>
    <row r="22" spans="1:6" s="34" customFormat="1" ht="63.75">
      <c r="A22" s="52" t="s">
        <v>205</v>
      </c>
      <c r="B22" s="46" t="s">
        <v>97</v>
      </c>
      <c r="C22" s="68" t="s">
        <v>206</v>
      </c>
      <c r="D22" s="71">
        <v>0</v>
      </c>
      <c r="E22" s="71">
        <v>2992.2</v>
      </c>
      <c r="F22" s="70">
        <f t="shared" si="0"/>
        <v>-2992.2</v>
      </c>
    </row>
    <row r="23" spans="1:6" s="34" customFormat="1" ht="102">
      <c r="A23" s="52" t="s">
        <v>5</v>
      </c>
      <c r="B23" s="46"/>
      <c r="C23" s="68" t="s">
        <v>530</v>
      </c>
      <c r="D23" s="150"/>
      <c r="E23" s="150">
        <f>E24+E25+E26</f>
        <v>3448849.7</v>
      </c>
      <c r="F23" s="70">
        <f t="shared" si="0"/>
        <v>-3448849.7</v>
      </c>
    </row>
    <row r="24" spans="1:6" s="34" customFormat="1" ht="106.5" customHeight="1">
      <c r="A24" s="52" t="s">
        <v>5</v>
      </c>
      <c r="B24" s="46" t="s">
        <v>97</v>
      </c>
      <c r="C24" s="68" t="s">
        <v>276</v>
      </c>
      <c r="D24" s="71">
        <v>6561000</v>
      </c>
      <c r="E24" s="71">
        <v>3446296.72</v>
      </c>
      <c r="F24" s="70">
        <f t="shared" si="0"/>
        <v>3114703.28</v>
      </c>
    </row>
    <row r="25" spans="1:6" s="34" customFormat="1" ht="115.5" customHeight="1">
      <c r="A25" s="52" t="s">
        <v>277</v>
      </c>
      <c r="B25" s="46" t="s">
        <v>97</v>
      </c>
      <c r="C25" s="68" t="s">
        <v>278</v>
      </c>
      <c r="D25" s="71">
        <v>0</v>
      </c>
      <c r="E25" s="71">
        <v>2135.47</v>
      </c>
      <c r="F25" s="70">
        <f t="shared" si="0"/>
        <v>-2135.47</v>
      </c>
    </row>
    <row r="26" spans="1:6" s="34" customFormat="1" ht="113.25" customHeight="1">
      <c r="A26" s="52" t="s">
        <v>279</v>
      </c>
      <c r="B26" s="46" t="s">
        <v>97</v>
      </c>
      <c r="C26" s="68" t="s">
        <v>280</v>
      </c>
      <c r="D26" s="71">
        <v>0</v>
      </c>
      <c r="E26" s="71">
        <v>417.51</v>
      </c>
      <c r="F26" s="70">
        <f t="shared" si="0"/>
        <v>-417.51</v>
      </c>
    </row>
    <row r="27" spans="1:6" s="34" customFormat="1" ht="93" customHeight="1">
      <c r="A27" s="52" t="s">
        <v>6</v>
      </c>
      <c r="B27" s="46"/>
      <c r="C27" s="68" t="s">
        <v>528</v>
      </c>
      <c r="D27" s="150">
        <v>0</v>
      </c>
      <c r="E27" s="150">
        <f>E28+E29+E30</f>
        <v>93319.62000000001</v>
      </c>
      <c r="F27" s="70">
        <f t="shared" si="0"/>
        <v>-93319.62000000001</v>
      </c>
    </row>
    <row r="28" spans="1:6" s="34" customFormat="1" ht="91.5" customHeight="1">
      <c r="A28" s="52" t="s">
        <v>6</v>
      </c>
      <c r="B28" s="46" t="s">
        <v>97</v>
      </c>
      <c r="C28" s="68" t="s">
        <v>281</v>
      </c>
      <c r="D28" s="71"/>
      <c r="E28" s="71">
        <v>90010.47</v>
      </c>
      <c r="F28" s="70">
        <f t="shared" si="0"/>
        <v>-90010.47</v>
      </c>
    </row>
    <row r="29" spans="1:6" s="34" customFormat="1" ht="102.75" customHeight="1">
      <c r="A29" s="52" t="s">
        <v>282</v>
      </c>
      <c r="B29" s="46" t="s">
        <v>97</v>
      </c>
      <c r="C29" s="68" t="s">
        <v>283</v>
      </c>
      <c r="D29" s="71">
        <v>0</v>
      </c>
      <c r="E29" s="71">
        <v>1445.55</v>
      </c>
      <c r="F29" s="70">
        <f t="shared" si="0"/>
        <v>-1445.55</v>
      </c>
    </row>
    <row r="30" spans="1:6" s="34" customFormat="1" ht="130.5" customHeight="1">
      <c r="A30" s="52" t="s">
        <v>284</v>
      </c>
      <c r="B30" s="46" t="s">
        <v>97</v>
      </c>
      <c r="C30" s="68" t="s">
        <v>285</v>
      </c>
      <c r="D30" s="71">
        <v>0</v>
      </c>
      <c r="E30" s="71">
        <v>1863.6</v>
      </c>
      <c r="F30" s="70">
        <f t="shared" si="0"/>
        <v>-1863.6</v>
      </c>
    </row>
    <row r="31" spans="1:6" s="34" customFormat="1" ht="91.5" customHeight="1">
      <c r="A31" s="52" t="s">
        <v>207</v>
      </c>
      <c r="B31" s="46"/>
      <c r="C31" s="68" t="s">
        <v>529</v>
      </c>
      <c r="D31" s="150"/>
      <c r="E31" s="150">
        <f>E32+E33</f>
        <v>211.54000000000002</v>
      </c>
      <c r="F31" s="70">
        <f t="shared" si="0"/>
        <v>-211.54000000000002</v>
      </c>
    </row>
    <row r="32" spans="1:6" s="34" customFormat="1" ht="91.5" customHeight="1">
      <c r="A32" s="52" t="s">
        <v>207</v>
      </c>
      <c r="B32" s="46" t="s">
        <v>97</v>
      </c>
      <c r="C32" s="68" t="s">
        <v>208</v>
      </c>
      <c r="D32" s="71">
        <v>0</v>
      </c>
      <c r="E32" s="71">
        <v>180.52</v>
      </c>
      <c r="F32" s="70">
        <f t="shared" si="0"/>
        <v>-180.52</v>
      </c>
    </row>
    <row r="33" spans="1:6" s="34" customFormat="1" ht="91.5" customHeight="1">
      <c r="A33" s="52" t="s">
        <v>207</v>
      </c>
      <c r="B33" s="46" t="s">
        <v>97</v>
      </c>
      <c r="C33" s="68" t="s">
        <v>520</v>
      </c>
      <c r="D33" s="71">
        <v>0</v>
      </c>
      <c r="E33" s="71">
        <v>31.02</v>
      </c>
      <c r="F33" s="70">
        <f t="shared" si="0"/>
        <v>-31.02</v>
      </c>
    </row>
    <row r="34" spans="1:6" s="34" customFormat="1" ht="18.75" customHeight="1">
      <c r="A34" s="52" t="s">
        <v>7</v>
      </c>
      <c r="B34" s="46" t="s">
        <v>97</v>
      </c>
      <c r="C34" s="68" t="s">
        <v>129</v>
      </c>
      <c r="D34" s="69">
        <f>D35+D48</f>
        <v>1794400</v>
      </c>
      <c r="E34" s="69">
        <f>E35+E46</f>
        <v>1454942.75</v>
      </c>
      <c r="F34" s="70">
        <f t="shared" si="0"/>
        <v>339457.25</v>
      </c>
    </row>
    <row r="35" spans="1:6" s="34" customFormat="1" ht="27.75" customHeight="1">
      <c r="A35" s="52" t="s">
        <v>8</v>
      </c>
      <c r="B35" s="46" t="s">
        <v>97</v>
      </c>
      <c r="C35" s="68" t="s">
        <v>130</v>
      </c>
      <c r="D35" s="69">
        <f>D36+D41</f>
        <v>1618400</v>
      </c>
      <c r="E35" s="69">
        <f>E36+E41</f>
        <v>1281210.43</v>
      </c>
      <c r="F35" s="70">
        <f t="shared" si="0"/>
        <v>337189.57000000007</v>
      </c>
    </row>
    <row r="36" spans="1:6" s="34" customFormat="1" ht="31.5" customHeight="1">
      <c r="A36" s="52" t="s">
        <v>9</v>
      </c>
      <c r="B36" s="46" t="s">
        <v>97</v>
      </c>
      <c r="C36" s="68" t="s">
        <v>506</v>
      </c>
      <c r="D36" s="71">
        <v>698300</v>
      </c>
      <c r="E36" s="69">
        <f>SUM(E37:E40)</f>
        <v>425035.52999999997</v>
      </c>
      <c r="F36" s="70">
        <f t="shared" si="0"/>
        <v>273264.47000000003</v>
      </c>
    </row>
    <row r="37" spans="1:6" s="34" customFormat="1" ht="30.75" customHeight="1">
      <c r="A37" s="52" t="s">
        <v>496</v>
      </c>
      <c r="B37" s="46" t="s">
        <v>97</v>
      </c>
      <c r="C37" s="68" t="s">
        <v>495</v>
      </c>
      <c r="D37" s="71">
        <v>0</v>
      </c>
      <c r="E37" s="71">
        <v>102825.31</v>
      </c>
      <c r="F37" s="70">
        <f t="shared" si="0"/>
        <v>-102825.31</v>
      </c>
    </row>
    <row r="38" spans="1:6" s="34" customFormat="1" ht="43.5" customHeight="1">
      <c r="A38" s="52" t="s">
        <v>497</v>
      </c>
      <c r="B38" s="46"/>
      <c r="C38" s="68" t="s">
        <v>498</v>
      </c>
      <c r="D38" s="71">
        <v>0</v>
      </c>
      <c r="E38" s="71">
        <v>318308.47</v>
      </c>
      <c r="F38" s="70">
        <f t="shared" si="0"/>
        <v>-318308.47</v>
      </c>
    </row>
    <row r="39" spans="1:6" s="34" customFormat="1" ht="38.25" customHeight="1">
      <c r="A39" s="52" t="s">
        <v>497</v>
      </c>
      <c r="B39" s="46"/>
      <c r="C39" s="68" t="s">
        <v>499</v>
      </c>
      <c r="D39" s="71">
        <v>0</v>
      </c>
      <c r="E39" s="71">
        <v>3412.15</v>
      </c>
      <c r="F39" s="70">
        <f t="shared" si="0"/>
        <v>-3412.15</v>
      </c>
    </row>
    <row r="40" spans="1:6" s="34" customFormat="1" ht="40.5" customHeight="1">
      <c r="A40" s="52" t="s">
        <v>497</v>
      </c>
      <c r="B40" s="46"/>
      <c r="C40" s="68" t="s">
        <v>500</v>
      </c>
      <c r="D40" s="71">
        <v>0</v>
      </c>
      <c r="E40" s="71">
        <v>489.6</v>
      </c>
      <c r="F40" s="70">
        <f t="shared" si="0"/>
        <v>-489.6</v>
      </c>
    </row>
    <row r="41" spans="1:6" s="34" customFormat="1" ht="41.25" customHeight="1">
      <c r="A41" s="52" t="s">
        <v>10</v>
      </c>
      <c r="B41" s="46" t="s">
        <v>97</v>
      </c>
      <c r="C41" s="68" t="s">
        <v>507</v>
      </c>
      <c r="D41" s="71">
        <v>920100</v>
      </c>
      <c r="E41" s="69">
        <f>SUM(E42:E45)</f>
        <v>856174.8999999999</v>
      </c>
      <c r="F41" s="70">
        <f t="shared" si="0"/>
        <v>63925.10000000009</v>
      </c>
    </row>
    <row r="42" spans="1:6" s="34" customFormat="1" ht="41.25" customHeight="1">
      <c r="A42" s="52" t="s">
        <v>521</v>
      </c>
      <c r="B42" s="46"/>
      <c r="C42" s="68" t="s">
        <v>522</v>
      </c>
      <c r="D42" s="71"/>
      <c r="E42" s="71">
        <v>325434.92</v>
      </c>
      <c r="F42" s="70">
        <f t="shared" si="0"/>
        <v>-325434.92</v>
      </c>
    </row>
    <row r="43" spans="1:6" s="34" customFormat="1" ht="61.5" customHeight="1">
      <c r="A43" s="52" t="s">
        <v>501</v>
      </c>
      <c r="B43" s="46" t="s">
        <v>97</v>
      </c>
      <c r="C43" s="68" t="s">
        <v>503</v>
      </c>
      <c r="D43" s="71">
        <v>0</v>
      </c>
      <c r="E43" s="71">
        <v>505035.25</v>
      </c>
      <c r="F43" s="70">
        <f t="shared" si="0"/>
        <v>-505035.25</v>
      </c>
    </row>
    <row r="44" spans="1:6" s="34" customFormat="1" ht="63.75">
      <c r="A44" s="52" t="s">
        <v>501</v>
      </c>
      <c r="B44" s="46" t="s">
        <v>97</v>
      </c>
      <c r="C44" s="68" t="s">
        <v>502</v>
      </c>
      <c r="D44" s="71">
        <v>0</v>
      </c>
      <c r="E44" s="71">
        <v>18279.51</v>
      </c>
      <c r="F44" s="70">
        <f t="shared" si="0"/>
        <v>-18279.51</v>
      </c>
    </row>
    <row r="45" spans="1:6" s="34" customFormat="1" ht="63.75">
      <c r="A45" s="52" t="s">
        <v>501</v>
      </c>
      <c r="B45" s="46" t="s">
        <v>97</v>
      </c>
      <c r="C45" s="68" t="s">
        <v>504</v>
      </c>
      <c r="D45" s="71">
        <v>0</v>
      </c>
      <c r="E45" s="71">
        <v>7425.22</v>
      </c>
      <c r="F45" s="70">
        <f t="shared" si="0"/>
        <v>-7425.22</v>
      </c>
    </row>
    <row r="46" spans="1:6" s="34" customFormat="1" ht="16.5" customHeight="1">
      <c r="A46" s="52" t="s">
        <v>11</v>
      </c>
      <c r="B46" s="46" t="s">
        <v>97</v>
      </c>
      <c r="C46" s="68" t="s">
        <v>525</v>
      </c>
      <c r="D46" s="150">
        <f>D48</f>
        <v>176000</v>
      </c>
      <c r="E46" s="150">
        <f>SUM(E47:E50)</f>
        <v>173732.32</v>
      </c>
      <c r="F46" s="70">
        <f t="shared" si="0"/>
        <v>2267.679999999993</v>
      </c>
    </row>
    <row r="47" spans="1:6" s="34" customFormat="1" ht="16.5" customHeight="1">
      <c r="A47" s="52" t="s">
        <v>11</v>
      </c>
      <c r="B47" s="46"/>
      <c r="C47" s="68" t="s">
        <v>547</v>
      </c>
      <c r="D47" s="150"/>
      <c r="E47" s="151">
        <v>25000</v>
      </c>
      <c r="F47" s="70"/>
    </row>
    <row r="48" spans="1:6" s="34" customFormat="1" ht="20.25" customHeight="1">
      <c r="A48" s="52" t="s">
        <v>11</v>
      </c>
      <c r="B48" s="46" t="s">
        <v>97</v>
      </c>
      <c r="C48" s="68" t="s">
        <v>286</v>
      </c>
      <c r="D48" s="71">
        <v>176000</v>
      </c>
      <c r="E48" s="71">
        <v>141976.95</v>
      </c>
      <c r="F48" s="70">
        <f t="shared" si="0"/>
        <v>34023.04999999999</v>
      </c>
    </row>
    <row r="49" spans="1:6" s="34" customFormat="1" ht="25.5">
      <c r="A49" s="52" t="s">
        <v>505</v>
      </c>
      <c r="B49" s="46" t="s">
        <v>97</v>
      </c>
      <c r="C49" s="68" t="s">
        <v>523</v>
      </c>
      <c r="D49" s="71">
        <v>0</v>
      </c>
      <c r="E49" s="71">
        <v>3727.77</v>
      </c>
      <c r="F49" s="70">
        <f t="shared" si="0"/>
        <v>-3727.77</v>
      </c>
    </row>
    <row r="50" spans="1:6" s="34" customFormat="1" ht="25.5">
      <c r="A50" s="52" t="s">
        <v>505</v>
      </c>
      <c r="B50" s="46" t="s">
        <v>97</v>
      </c>
      <c r="C50" s="68" t="s">
        <v>524</v>
      </c>
      <c r="D50" s="71">
        <v>0</v>
      </c>
      <c r="E50" s="71">
        <v>3027.6</v>
      </c>
      <c r="F50" s="70">
        <f t="shared" si="0"/>
        <v>-3027.6</v>
      </c>
    </row>
    <row r="51" spans="1:6" s="34" customFormat="1" ht="19.5" customHeight="1">
      <c r="A51" s="52" t="s">
        <v>12</v>
      </c>
      <c r="B51" s="46" t="s">
        <v>97</v>
      </c>
      <c r="C51" s="68" t="s">
        <v>131</v>
      </c>
      <c r="D51" s="69">
        <f>D52+D56+D64</f>
        <v>3549400</v>
      </c>
      <c r="E51" s="69">
        <f>E52+E56+E64</f>
        <v>2952549.15</v>
      </c>
      <c r="F51" s="70">
        <f t="shared" si="0"/>
        <v>596850.8500000001</v>
      </c>
    </row>
    <row r="52" spans="1:6" s="34" customFormat="1" ht="16.5" customHeight="1">
      <c r="A52" s="52" t="s">
        <v>13</v>
      </c>
      <c r="B52" s="46" t="s">
        <v>97</v>
      </c>
      <c r="C52" s="68" t="s">
        <v>132</v>
      </c>
      <c r="D52" s="69">
        <f>D53</f>
        <v>250000</v>
      </c>
      <c r="E52" s="69">
        <f>E53</f>
        <v>223291.71</v>
      </c>
      <c r="F52" s="70">
        <f t="shared" si="0"/>
        <v>26708.290000000008</v>
      </c>
    </row>
    <row r="53" spans="1:6" s="34" customFormat="1" ht="51">
      <c r="A53" s="52" t="s">
        <v>14</v>
      </c>
      <c r="B53" s="46" t="s">
        <v>97</v>
      </c>
      <c r="C53" s="68" t="s">
        <v>508</v>
      </c>
      <c r="D53" s="151">
        <v>250000</v>
      </c>
      <c r="E53" s="150">
        <f>E54+E55</f>
        <v>223291.71</v>
      </c>
      <c r="F53" s="70">
        <f t="shared" si="0"/>
        <v>26708.290000000008</v>
      </c>
    </row>
    <row r="54" spans="1:6" s="34" customFormat="1" ht="51">
      <c r="A54" s="52" t="s">
        <v>14</v>
      </c>
      <c r="B54" s="46" t="s">
        <v>97</v>
      </c>
      <c r="C54" s="68" t="s">
        <v>287</v>
      </c>
      <c r="D54" s="71">
        <v>0</v>
      </c>
      <c r="E54" s="71">
        <v>189003.24</v>
      </c>
      <c r="F54" s="70">
        <f t="shared" si="0"/>
        <v>-189003.24</v>
      </c>
    </row>
    <row r="55" spans="1:6" s="34" customFormat="1" ht="51">
      <c r="A55" s="52" t="s">
        <v>14</v>
      </c>
      <c r="B55" s="46" t="s">
        <v>97</v>
      </c>
      <c r="C55" s="68" t="s">
        <v>288</v>
      </c>
      <c r="D55" s="71">
        <v>0</v>
      </c>
      <c r="E55" s="71">
        <v>34288.47</v>
      </c>
      <c r="F55" s="70">
        <f t="shared" si="0"/>
        <v>-34288.47</v>
      </c>
    </row>
    <row r="56" spans="1:6" s="34" customFormat="1" ht="18" customHeight="1">
      <c r="A56" s="52" t="s">
        <v>15</v>
      </c>
      <c r="B56" s="46" t="s">
        <v>97</v>
      </c>
      <c r="C56" s="68" t="s">
        <v>133</v>
      </c>
      <c r="D56" s="69">
        <v>967700</v>
      </c>
      <c r="E56" s="69">
        <f>E57+E61</f>
        <v>865232.7200000001</v>
      </c>
      <c r="F56" s="70">
        <f t="shared" si="0"/>
        <v>102467.27999999991</v>
      </c>
    </row>
    <row r="57" spans="1:6" s="34" customFormat="1" ht="17.25" customHeight="1">
      <c r="A57" s="52" t="s">
        <v>16</v>
      </c>
      <c r="B57" s="46" t="s">
        <v>97</v>
      </c>
      <c r="C57" s="68" t="s">
        <v>509</v>
      </c>
      <c r="D57" s="150">
        <v>248500</v>
      </c>
      <c r="E57" s="150">
        <f>E58+E59+E60</f>
        <v>125551.17</v>
      </c>
      <c r="F57" s="70">
        <f t="shared" si="0"/>
        <v>122948.83</v>
      </c>
    </row>
    <row r="58" spans="1:6" s="34" customFormat="1" ht="17.25" customHeight="1">
      <c r="A58" s="52" t="s">
        <v>16</v>
      </c>
      <c r="B58" s="46" t="s">
        <v>97</v>
      </c>
      <c r="C58" s="68" t="s">
        <v>289</v>
      </c>
      <c r="D58" s="71">
        <v>0</v>
      </c>
      <c r="E58" s="71">
        <v>124243.91</v>
      </c>
      <c r="F58" s="70">
        <f t="shared" si="0"/>
        <v>-124243.91</v>
      </c>
    </row>
    <row r="59" spans="1:6" s="34" customFormat="1" ht="25.5">
      <c r="A59" s="52" t="s">
        <v>290</v>
      </c>
      <c r="B59" s="46" t="s">
        <v>97</v>
      </c>
      <c r="C59" s="68" t="s">
        <v>291</v>
      </c>
      <c r="D59" s="71">
        <v>0</v>
      </c>
      <c r="E59" s="71">
        <v>153.03</v>
      </c>
      <c r="F59" s="70">
        <f t="shared" si="0"/>
        <v>-153.03</v>
      </c>
    </row>
    <row r="60" spans="1:6" s="34" customFormat="1" ht="12.75">
      <c r="A60" s="52" t="s">
        <v>531</v>
      </c>
      <c r="B60" s="46" t="s">
        <v>97</v>
      </c>
      <c r="C60" s="68" t="s">
        <v>532</v>
      </c>
      <c r="D60" s="71">
        <v>0</v>
      </c>
      <c r="E60" s="71">
        <v>1154.23</v>
      </c>
      <c r="F60" s="70">
        <f t="shared" si="0"/>
        <v>-1154.23</v>
      </c>
    </row>
    <row r="61" spans="1:6" s="34" customFormat="1" ht="12.75">
      <c r="A61" s="52" t="s">
        <v>17</v>
      </c>
      <c r="B61" s="46" t="s">
        <v>97</v>
      </c>
      <c r="C61" s="68" t="s">
        <v>510</v>
      </c>
      <c r="D61" s="150">
        <v>719200</v>
      </c>
      <c r="E61" s="150">
        <f>E62+E63</f>
        <v>739681.55</v>
      </c>
      <c r="F61" s="70">
        <f t="shared" si="0"/>
        <v>-20481.550000000047</v>
      </c>
    </row>
    <row r="62" spans="1:6" s="34" customFormat="1" ht="18" customHeight="1">
      <c r="A62" s="52" t="s">
        <v>17</v>
      </c>
      <c r="B62" s="46" t="s">
        <v>97</v>
      </c>
      <c r="C62" s="68" t="s">
        <v>292</v>
      </c>
      <c r="D62" s="71">
        <v>0</v>
      </c>
      <c r="E62" s="71">
        <v>722361.56</v>
      </c>
      <c r="F62" s="70">
        <f t="shared" si="0"/>
        <v>-722361.56</v>
      </c>
    </row>
    <row r="63" spans="1:6" s="34" customFormat="1" ht="12.75">
      <c r="A63" s="52" t="s">
        <v>17</v>
      </c>
      <c r="B63" s="46" t="s">
        <v>97</v>
      </c>
      <c r="C63" s="68" t="s">
        <v>293</v>
      </c>
      <c r="D63" s="71">
        <v>0</v>
      </c>
      <c r="E63" s="71">
        <v>17319.99</v>
      </c>
      <c r="F63" s="70">
        <f t="shared" si="0"/>
        <v>-17319.99</v>
      </c>
    </row>
    <row r="64" spans="1:6" s="34" customFormat="1" ht="18" customHeight="1">
      <c r="A64" s="52" t="s">
        <v>18</v>
      </c>
      <c r="B64" s="46" t="s">
        <v>97</v>
      </c>
      <c r="C64" s="68" t="s">
        <v>134</v>
      </c>
      <c r="D64" s="69">
        <f>D65+D71</f>
        <v>2331700</v>
      </c>
      <c r="E64" s="69">
        <f>E65+E71</f>
        <v>1864024.7199999997</v>
      </c>
      <c r="F64" s="70">
        <f t="shared" si="0"/>
        <v>467675.28000000026</v>
      </c>
    </row>
    <row r="65" spans="1:6" s="34" customFormat="1" ht="51.75" customHeight="1">
      <c r="A65" s="52" t="s">
        <v>19</v>
      </c>
      <c r="B65" s="46" t="s">
        <v>97</v>
      </c>
      <c r="C65" s="68" t="s">
        <v>135</v>
      </c>
      <c r="D65" s="69">
        <f>D66</f>
        <v>770500</v>
      </c>
      <c r="E65" s="69">
        <f>E66</f>
        <v>750116.01</v>
      </c>
      <c r="F65" s="70">
        <f t="shared" si="0"/>
        <v>20383.98999999999</v>
      </c>
    </row>
    <row r="66" spans="1:6" s="34" customFormat="1" ht="78.75" customHeight="1">
      <c r="A66" s="52" t="s">
        <v>20</v>
      </c>
      <c r="B66" s="46" t="s">
        <v>97</v>
      </c>
      <c r="C66" s="68" t="s">
        <v>511</v>
      </c>
      <c r="D66" s="69">
        <v>770500</v>
      </c>
      <c r="E66" s="69">
        <f>SUM(E67:E70)</f>
        <v>750116.01</v>
      </c>
      <c r="F66" s="70">
        <f t="shared" si="0"/>
        <v>20383.98999999999</v>
      </c>
    </row>
    <row r="67" spans="1:6" s="34" customFormat="1" ht="76.5">
      <c r="A67" s="52" t="s">
        <v>20</v>
      </c>
      <c r="B67" s="46" t="s">
        <v>97</v>
      </c>
      <c r="C67" s="68" t="s">
        <v>294</v>
      </c>
      <c r="D67" s="69">
        <v>0</v>
      </c>
      <c r="E67" s="71">
        <v>737838.9</v>
      </c>
      <c r="F67" s="70">
        <f t="shared" si="0"/>
        <v>-737838.9</v>
      </c>
    </row>
    <row r="68" spans="1:6" s="34" customFormat="1" ht="89.25">
      <c r="A68" s="52" t="s">
        <v>295</v>
      </c>
      <c r="B68" s="46" t="s">
        <v>97</v>
      </c>
      <c r="C68" s="68" t="s">
        <v>296</v>
      </c>
      <c r="D68" s="71">
        <v>0</v>
      </c>
      <c r="E68" s="71">
        <v>12867.64</v>
      </c>
      <c r="F68" s="70">
        <f t="shared" si="0"/>
        <v>-12867.64</v>
      </c>
    </row>
    <row r="69" spans="1:6" s="34" customFormat="1" ht="102">
      <c r="A69" s="52" t="s">
        <v>297</v>
      </c>
      <c r="B69" s="46" t="s">
        <v>97</v>
      </c>
      <c r="C69" s="68" t="s">
        <v>298</v>
      </c>
      <c r="D69" s="71">
        <v>0</v>
      </c>
      <c r="E69" s="71">
        <v>-600.53</v>
      </c>
      <c r="F69" s="70">
        <f t="shared" si="0"/>
        <v>600.53</v>
      </c>
    </row>
    <row r="70" spans="1:6" s="34" customFormat="1" ht="63.75" customHeight="1">
      <c r="A70" s="52" t="s">
        <v>526</v>
      </c>
      <c r="B70" s="46" t="s">
        <v>97</v>
      </c>
      <c r="C70" s="68" t="s">
        <v>527</v>
      </c>
      <c r="D70" s="71"/>
      <c r="E70" s="71">
        <v>10</v>
      </c>
      <c r="F70" s="70">
        <f t="shared" si="0"/>
        <v>-10</v>
      </c>
    </row>
    <row r="71" spans="1:6" s="34" customFormat="1" ht="60.75" customHeight="1">
      <c r="A71" s="52" t="s">
        <v>21</v>
      </c>
      <c r="B71" s="46" t="s">
        <v>97</v>
      </c>
      <c r="C71" s="68" t="s">
        <v>136</v>
      </c>
      <c r="D71" s="150">
        <v>1561200</v>
      </c>
      <c r="E71" s="69">
        <f>SUM(E72:E75)</f>
        <v>1113908.7099999997</v>
      </c>
      <c r="F71" s="70">
        <f t="shared" si="0"/>
        <v>447291.29000000027</v>
      </c>
    </row>
    <row r="72" spans="1:6" s="34" customFormat="1" ht="80.25" customHeight="1">
      <c r="A72" s="52" t="s">
        <v>22</v>
      </c>
      <c r="B72" s="46" t="s">
        <v>97</v>
      </c>
      <c r="C72" s="68" t="s">
        <v>299</v>
      </c>
      <c r="D72" s="69">
        <v>0</v>
      </c>
      <c r="E72" s="71">
        <v>1091626.38</v>
      </c>
      <c r="F72" s="70">
        <f t="shared" si="0"/>
        <v>-1091626.38</v>
      </c>
    </row>
    <row r="73" spans="1:6" s="34" customFormat="1" ht="89.25">
      <c r="A73" s="52" t="s">
        <v>300</v>
      </c>
      <c r="B73" s="46" t="s">
        <v>97</v>
      </c>
      <c r="C73" s="68" t="s">
        <v>301</v>
      </c>
      <c r="D73" s="71">
        <v>0</v>
      </c>
      <c r="E73" s="71">
        <v>13941.2</v>
      </c>
      <c r="F73" s="70">
        <f t="shared" si="0"/>
        <v>-13941.2</v>
      </c>
    </row>
    <row r="74" spans="1:6" s="34" customFormat="1" ht="12.75">
      <c r="A74" s="52"/>
      <c r="B74" s="46"/>
      <c r="C74" s="68" t="s">
        <v>548</v>
      </c>
      <c r="D74" s="71"/>
      <c r="E74" s="71">
        <v>3000</v>
      </c>
      <c r="F74" s="70"/>
    </row>
    <row r="75" spans="1:6" s="34" customFormat="1" ht="102">
      <c r="A75" s="52" t="s">
        <v>302</v>
      </c>
      <c r="B75" s="46" t="s">
        <v>97</v>
      </c>
      <c r="C75" s="68" t="s">
        <v>512</v>
      </c>
      <c r="D75" s="71">
        <v>0</v>
      </c>
      <c r="E75" s="71">
        <v>5341.13</v>
      </c>
      <c r="F75" s="70">
        <f t="shared" si="0"/>
        <v>-5341.13</v>
      </c>
    </row>
    <row r="76" spans="1:6" s="34" customFormat="1" ht="41.25" customHeight="1">
      <c r="A76" s="52" t="s">
        <v>23</v>
      </c>
      <c r="B76" s="46" t="s">
        <v>97</v>
      </c>
      <c r="C76" s="68" t="s">
        <v>137</v>
      </c>
      <c r="D76" s="71">
        <v>0</v>
      </c>
      <c r="E76" s="69">
        <f>E77</f>
        <v>8207.88</v>
      </c>
      <c r="F76" s="70">
        <f t="shared" si="0"/>
        <v>-8207.88</v>
      </c>
    </row>
    <row r="77" spans="1:6" s="34" customFormat="1" ht="20.25" customHeight="1">
      <c r="A77" s="52" t="s">
        <v>24</v>
      </c>
      <c r="B77" s="46" t="s">
        <v>97</v>
      </c>
      <c r="C77" s="68" t="s">
        <v>138</v>
      </c>
      <c r="D77" s="69">
        <f>D78</f>
        <v>0</v>
      </c>
      <c r="E77" s="69">
        <f>E78</f>
        <v>8207.88</v>
      </c>
      <c r="F77" s="70">
        <f t="shared" si="0"/>
        <v>-8207.88</v>
      </c>
    </row>
    <row r="78" spans="1:6" s="34" customFormat="1" ht="25.5">
      <c r="A78" s="52" t="s">
        <v>25</v>
      </c>
      <c r="B78" s="46" t="s">
        <v>97</v>
      </c>
      <c r="C78" s="68" t="s">
        <v>139</v>
      </c>
      <c r="D78" s="69">
        <f>D79</f>
        <v>0</v>
      </c>
      <c r="E78" s="69">
        <f>SUM(E79:E80)</f>
        <v>8207.88</v>
      </c>
      <c r="F78" s="70">
        <f t="shared" si="0"/>
        <v>-8207.88</v>
      </c>
    </row>
    <row r="79" spans="1:6" s="34" customFormat="1" ht="43.5" customHeight="1">
      <c r="A79" s="52" t="s">
        <v>26</v>
      </c>
      <c r="B79" s="46" t="s">
        <v>97</v>
      </c>
      <c r="C79" s="68" t="s">
        <v>303</v>
      </c>
      <c r="D79" s="69">
        <f>D80</f>
        <v>0</v>
      </c>
      <c r="E79" s="71">
        <v>4717.41</v>
      </c>
      <c r="F79" s="70">
        <f t="shared" si="0"/>
        <v>-4717.41</v>
      </c>
    </row>
    <row r="80" spans="1:6" s="34" customFormat="1" ht="51">
      <c r="A80" s="52" t="s">
        <v>304</v>
      </c>
      <c r="B80" s="46" t="s">
        <v>97</v>
      </c>
      <c r="C80" s="68" t="s">
        <v>305</v>
      </c>
      <c r="D80" s="71">
        <v>0</v>
      </c>
      <c r="E80" s="71">
        <v>3490.47</v>
      </c>
      <c r="F80" s="70">
        <f t="shared" si="0"/>
        <v>-3490.47</v>
      </c>
    </row>
    <row r="81" spans="1:6" s="34" customFormat="1" ht="45.75" customHeight="1">
      <c r="A81" s="52" t="s">
        <v>27</v>
      </c>
      <c r="B81" s="46" t="s">
        <v>97</v>
      </c>
      <c r="C81" s="68" t="s">
        <v>153</v>
      </c>
      <c r="D81" s="69">
        <f>D82</f>
        <v>1037300</v>
      </c>
      <c r="E81" s="69">
        <f>E82</f>
        <v>643173.5599999999</v>
      </c>
      <c r="F81" s="70">
        <f t="shared" si="0"/>
        <v>394126.44000000006</v>
      </c>
    </row>
    <row r="82" spans="1:6" s="34" customFormat="1" ht="84" customHeight="1">
      <c r="A82" s="52" t="s">
        <v>28</v>
      </c>
      <c r="B82" s="46" t="s">
        <v>97</v>
      </c>
      <c r="C82" s="68" t="s">
        <v>152</v>
      </c>
      <c r="D82" s="69">
        <f>D83+D85+D87</f>
        <v>1037300</v>
      </c>
      <c r="E82" s="69">
        <f>E83+E85+E87</f>
        <v>643173.5599999999</v>
      </c>
      <c r="F82" s="70">
        <f t="shared" si="0"/>
        <v>394126.44000000006</v>
      </c>
    </row>
    <row r="83" spans="1:6" s="34" customFormat="1" ht="72" customHeight="1">
      <c r="A83" s="52" t="s">
        <v>29</v>
      </c>
      <c r="B83" s="46" t="s">
        <v>97</v>
      </c>
      <c r="C83" s="68" t="s">
        <v>151</v>
      </c>
      <c r="D83" s="69">
        <f>D84</f>
        <v>650000</v>
      </c>
      <c r="E83" s="69">
        <f>E84</f>
        <v>484194.41</v>
      </c>
      <c r="F83" s="70">
        <f t="shared" si="0"/>
        <v>165805.59000000003</v>
      </c>
    </row>
    <row r="84" spans="1:6" s="34" customFormat="1" ht="81.75" customHeight="1">
      <c r="A84" s="52" t="s">
        <v>30</v>
      </c>
      <c r="B84" s="46" t="s">
        <v>97</v>
      </c>
      <c r="C84" s="68" t="s">
        <v>150</v>
      </c>
      <c r="D84" s="151">
        <v>650000</v>
      </c>
      <c r="E84" s="71">
        <v>484194.41</v>
      </c>
      <c r="F84" s="70">
        <f t="shared" si="0"/>
        <v>165805.59000000003</v>
      </c>
    </row>
    <row r="85" spans="1:6" s="34" customFormat="1" ht="83.25" customHeight="1">
      <c r="A85" s="52" t="s">
        <v>197</v>
      </c>
      <c r="B85" s="46" t="s">
        <v>97</v>
      </c>
      <c r="C85" s="68" t="s">
        <v>210</v>
      </c>
      <c r="D85" s="69">
        <v>139200</v>
      </c>
      <c r="E85" s="69">
        <f>E86</f>
        <v>67800</v>
      </c>
      <c r="F85" s="70">
        <f t="shared" si="0"/>
        <v>71400</v>
      </c>
    </row>
    <row r="86" spans="1:6" s="34" customFormat="1" ht="75" customHeight="1">
      <c r="A86" s="52" t="s">
        <v>198</v>
      </c>
      <c r="B86" s="46" t="s">
        <v>97</v>
      </c>
      <c r="C86" s="68" t="s">
        <v>209</v>
      </c>
      <c r="D86" s="151">
        <v>139200</v>
      </c>
      <c r="E86" s="71">
        <v>67800</v>
      </c>
      <c r="F86" s="70">
        <f aca="true" t="shared" si="1" ref="F86:F104">D86-E86</f>
        <v>71400</v>
      </c>
    </row>
    <row r="87" spans="1:6" s="34" customFormat="1" ht="39.75" customHeight="1">
      <c r="A87" s="52" t="s">
        <v>513</v>
      </c>
      <c r="B87" s="46" t="s">
        <v>97</v>
      </c>
      <c r="C87" s="68" t="s">
        <v>533</v>
      </c>
      <c r="D87" s="69">
        <f>D88</f>
        <v>248100</v>
      </c>
      <c r="E87" s="69">
        <f>E88</f>
        <v>91179.15</v>
      </c>
      <c r="F87" s="70">
        <f t="shared" si="1"/>
        <v>156920.85</v>
      </c>
    </row>
    <row r="88" spans="1:6" s="34" customFormat="1" ht="39" customHeight="1">
      <c r="A88" s="52" t="s">
        <v>513</v>
      </c>
      <c r="B88" s="46" t="s">
        <v>97</v>
      </c>
      <c r="C88" s="68" t="s">
        <v>514</v>
      </c>
      <c r="D88" s="151">
        <v>248100</v>
      </c>
      <c r="E88" s="71">
        <v>91179.15</v>
      </c>
      <c r="F88" s="70">
        <f t="shared" si="1"/>
        <v>156920.85</v>
      </c>
    </row>
    <row r="89" spans="1:6" s="34" customFormat="1" ht="35.25" customHeight="1">
      <c r="A89" s="52" t="s">
        <v>31</v>
      </c>
      <c r="B89" s="46" t="s">
        <v>97</v>
      </c>
      <c r="C89" s="68" t="s">
        <v>122</v>
      </c>
      <c r="D89" s="150">
        <f>D90+D93</f>
        <v>131800</v>
      </c>
      <c r="E89" s="69">
        <f>E93+E90</f>
        <v>124312.64</v>
      </c>
      <c r="F89" s="70">
        <f t="shared" si="1"/>
        <v>7487.360000000001</v>
      </c>
    </row>
    <row r="90" spans="1:6" s="34" customFormat="1" ht="35.25" customHeight="1">
      <c r="A90" s="52" t="s">
        <v>534</v>
      </c>
      <c r="B90" s="46" t="s">
        <v>97</v>
      </c>
      <c r="C90" s="68" t="s">
        <v>536</v>
      </c>
      <c r="D90" s="150">
        <f aca="true" t="shared" si="2" ref="D90:F91">D91</f>
        <v>9400</v>
      </c>
      <c r="E90" s="69">
        <f t="shared" si="2"/>
        <v>0</v>
      </c>
      <c r="F90" s="70">
        <f t="shared" si="2"/>
        <v>9400</v>
      </c>
    </row>
    <row r="91" spans="1:6" s="34" customFormat="1" ht="35.25" customHeight="1">
      <c r="A91" s="52" t="s">
        <v>535</v>
      </c>
      <c r="B91" s="46" t="s">
        <v>97</v>
      </c>
      <c r="C91" s="68" t="s">
        <v>537</v>
      </c>
      <c r="D91" s="150">
        <f t="shared" si="2"/>
        <v>9400</v>
      </c>
      <c r="E91" s="69">
        <f t="shared" si="2"/>
        <v>0</v>
      </c>
      <c r="F91" s="70">
        <f t="shared" si="2"/>
        <v>9400</v>
      </c>
    </row>
    <row r="92" spans="1:6" s="34" customFormat="1" ht="35.25" customHeight="1">
      <c r="A92" s="52" t="s">
        <v>538</v>
      </c>
      <c r="B92" s="46" t="s">
        <v>97</v>
      </c>
      <c r="C92" s="68" t="s">
        <v>539</v>
      </c>
      <c r="D92" s="151">
        <v>9400</v>
      </c>
      <c r="E92" s="151">
        <v>0</v>
      </c>
      <c r="F92" s="70">
        <f t="shared" si="1"/>
        <v>9400</v>
      </c>
    </row>
    <row r="93" spans="1:6" s="34" customFormat="1" ht="58.5" customHeight="1">
      <c r="A93" s="52" t="s">
        <v>32</v>
      </c>
      <c r="B93" s="46" t="s">
        <v>97</v>
      </c>
      <c r="C93" s="68" t="s">
        <v>123</v>
      </c>
      <c r="D93" s="150">
        <f>D94</f>
        <v>122400</v>
      </c>
      <c r="E93" s="69">
        <f>E94</f>
        <v>124312.64</v>
      </c>
      <c r="F93" s="70">
        <f t="shared" si="1"/>
        <v>-1912.6399999999994</v>
      </c>
    </row>
    <row r="94" spans="1:6" s="34" customFormat="1" ht="45" customHeight="1">
      <c r="A94" s="52" t="s">
        <v>33</v>
      </c>
      <c r="B94" s="46" t="s">
        <v>97</v>
      </c>
      <c r="C94" s="68" t="s">
        <v>124</v>
      </c>
      <c r="D94" s="150">
        <f>D95</f>
        <v>122400</v>
      </c>
      <c r="E94" s="69">
        <f>E95</f>
        <v>124312.64</v>
      </c>
      <c r="F94" s="70">
        <f t="shared" si="1"/>
        <v>-1912.6399999999994</v>
      </c>
    </row>
    <row r="95" spans="1:6" s="34" customFormat="1" ht="55.5" customHeight="1">
      <c r="A95" s="52" t="s">
        <v>34</v>
      </c>
      <c r="B95" s="46" t="s">
        <v>97</v>
      </c>
      <c r="C95" s="68" t="s">
        <v>125</v>
      </c>
      <c r="D95" s="151">
        <v>122400</v>
      </c>
      <c r="E95" s="151">
        <v>124312.64</v>
      </c>
      <c r="F95" s="70">
        <f t="shared" si="1"/>
        <v>-1912.6399999999994</v>
      </c>
    </row>
    <row r="96" spans="1:6" s="34" customFormat="1" ht="21" customHeight="1">
      <c r="A96" s="52" t="s">
        <v>35</v>
      </c>
      <c r="B96" s="46" t="s">
        <v>97</v>
      </c>
      <c r="C96" s="68" t="s">
        <v>189</v>
      </c>
      <c r="D96" s="150">
        <f>D97</f>
        <v>9493149</v>
      </c>
      <c r="E96" s="69">
        <f>E97</f>
        <v>378424</v>
      </c>
      <c r="F96" s="70">
        <f t="shared" si="1"/>
        <v>9114725</v>
      </c>
    </row>
    <row r="97" spans="1:6" s="34" customFormat="1" ht="45.75" customHeight="1">
      <c r="A97" s="52" t="s">
        <v>36</v>
      </c>
      <c r="B97" s="46" t="s">
        <v>97</v>
      </c>
      <c r="C97" s="68" t="s">
        <v>121</v>
      </c>
      <c r="D97" s="69">
        <f>D98+D103</f>
        <v>9493149</v>
      </c>
      <c r="E97" s="69">
        <f>E98+E103</f>
        <v>378424</v>
      </c>
      <c r="F97" s="70">
        <f t="shared" si="1"/>
        <v>9114725</v>
      </c>
    </row>
    <row r="98" spans="1:6" s="34" customFormat="1" ht="33" customHeight="1">
      <c r="A98" s="52" t="s">
        <v>37</v>
      </c>
      <c r="B98" s="46" t="s">
        <v>97</v>
      </c>
      <c r="C98" s="68" t="s">
        <v>120</v>
      </c>
      <c r="D98" s="150">
        <f>D99+D101</f>
        <v>277600</v>
      </c>
      <c r="E98" s="69">
        <f>E99+E101</f>
        <v>272400</v>
      </c>
      <c r="F98" s="70">
        <f t="shared" si="1"/>
        <v>5200</v>
      </c>
    </row>
    <row r="99" spans="1:6" s="34" customFormat="1" ht="42.75" customHeight="1">
      <c r="A99" s="52" t="s">
        <v>38</v>
      </c>
      <c r="B99" s="46" t="s">
        <v>97</v>
      </c>
      <c r="C99" s="68" t="s">
        <v>119</v>
      </c>
      <c r="D99" s="69">
        <f>D100</f>
        <v>277400</v>
      </c>
      <c r="E99" s="69">
        <f>E100</f>
        <v>272200</v>
      </c>
      <c r="F99" s="70">
        <f t="shared" si="1"/>
        <v>5200</v>
      </c>
    </row>
    <row r="100" spans="1:6" s="34" customFormat="1" ht="39.75" customHeight="1">
      <c r="A100" s="52" t="s">
        <v>39</v>
      </c>
      <c r="B100" s="46" t="s">
        <v>97</v>
      </c>
      <c r="C100" s="68" t="s">
        <v>118</v>
      </c>
      <c r="D100" s="151">
        <v>277400</v>
      </c>
      <c r="E100" s="71">
        <v>272200</v>
      </c>
      <c r="F100" s="70">
        <f t="shared" si="1"/>
        <v>5200</v>
      </c>
    </row>
    <row r="101" spans="1:6" s="34" customFormat="1" ht="37.5" customHeight="1">
      <c r="A101" s="52" t="s">
        <v>211</v>
      </c>
      <c r="B101" s="46" t="s">
        <v>97</v>
      </c>
      <c r="C101" s="68" t="s">
        <v>515</v>
      </c>
      <c r="D101" s="69">
        <f>D102</f>
        <v>200</v>
      </c>
      <c r="E101" s="71">
        <v>200</v>
      </c>
      <c r="F101" s="70">
        <f t="shared" si="1"/>
        <v>0</v>
      </c>
    </row>
    <row r="102" spans="1:6" s="34" customFormat="1" ht="21" customHeight="1">
      <c r="A102" s="52" t="s">
        <v>40</v>
      </c>
      <c r="B102" s="46" t="s">
        <v>97</v>
      </c>
      <c r="C102" s="68" t="s">
        <v>516</v>
      </c>
      <c r="D102" s="71">
        <v>200</v>
      </c>
      <c r="E102" s="69">
        <v>200</v>
      </c>
      <c r="F102" s="70">
        <f t="shared" si="1"/>
        <v>0</v>
      </c>
    </row>
    <row r="103" spans="1:6" s="34" customFormat="1" ht="31.5" customHeight="1">
      <c r="A103" s="52" t="s">
        <v>41</v>
      </c>
      <c r="B103" s="46" t="s">
        <v>97</v>
      </c>
      <c r="C103" s="72" t="s">
        <v>190</v>
      </c>
      <c r="D103" s="69">
        <f>D104</f>
        <v>9215549</v>
      </c>
      <c r="E103" s="69">
        <f>E104</f>
        <v>106024</v>
      </c>
      <c r="F103" s="70">
        <f>F104</f>
        <v>9109525</v>
      </c>
    </row>
    <row r="104" spans="1:6" s="34" customFormat="1" ht="27.75" customHeight="1" thickBot="1">
      <c r="A104" s="52" t="s">
        <v>42</v>
      </c>
      <c r="B104" s="67" t="s">
        <v>97</v>
      </c>
      <c r="C104" s="73" t="s">
        <v>154</v>
      </c>
      <c r="D104" s="154">
        <v>9215549</v>
      </c>
      <c r="E104" s="154">
        <v>106024</v>
      </c>
      <c r="F104" s="153">
        <f t="shared" si="1"/>
        <v>9109525</v>
      </c>
    </row>
    <row r="105" ht="12.75">
      <c r="D105" s="152"/>
    </row>
  </sheetData>
  <sheetProtection/>
  <mergeCells count="13">
    <mergeCell ref="D14:D15"/>
    <mergeCell ref="C12:D12"/>
    <mergeCell ref="E14:E15"/>
    <mergeCell ref="F14:F15"/>
    <mergeCell ref="A6:D6"/>
    <mergeCell ref="A7:D7"/>
    <mergeCell ref="A1:F1"/>
    <mergeCell ref="B2:C2"/>
    <mergeCell ref="F8:F9"/>
    <mergeCell ref="C8:E8"/>
    <mergeCell ref="A14:A15"/>
    <mergeCell ref="C14:C15"/>
    <mergeCell ref="B14:B15"/>
  </mergeCells>
  <printOptions/>
  <pageMargins left="0.7874015748031497" right="0.1968503937007874" top="0.5905511811023623" bottom="0.31496062992125984" header="0.5118110236220472" footer="0.5118110236220472"/>
  <pageSetup fitToHeight="3"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G241"/>
  <sheetViews>
    <sheetView tabSelected="1" zoomScalePageLayoutView="0" workbookViewId="0" topLeftCell="A1">
      <selection activeCell="D70" sqref="D70"/>
    </sheetView>
  </sheetViews>
  <sheetFormatPr defaultColWidth="9.140625" defaultRowHeight="12"/>
  <cols>
    <col min="1" max="1" width="50.8515625" style="90" customWidth="1"/>
    <col min="2" max="2" width="5.28125" style="91" customWidth="1"/>
    <col min="3" max="3" width="31.140625" style="92" customWidth="1"/>
    <col min="4" max="4" width="15.421875" style="93" customWidth="1"/>
    <col min="5" max="5" width="16.00390625" style="93" customWidth="1"/>
    <col min="6" max="6" width="17.00390625" style="93" customWidth="1"/>
    <col min="7" max="7" width="11.421875" style="94" customWidth="1"/>
    <col min="8" max="16384" width="9.28125" style="94" customWidth="1"/>
  </cols>
  <sheetData>
    <row r="1" spans="5:6" ht="12.75">
      <c r="E1" s="175" t="s">
        <v>196</v>
      </c>
      <c r="F1" s="176"/>
    </row>
    <row r="2" spans="1:6" ht="14.25">
      <c r="A2" s="170" t="s">
        <v>140</v>
      </c>
      <c r="B2" s="170"/>
      <c r="C2" s="170"/>
      <c r="D2" s="170"/>
      <c r="E2" s="170"/>
      <c r="F2" s="170"/>
    </row>
    <row r="3" spans="1:6" ht="14.25">
      <c r="A3" s="95"/>
      <c r="B3" s="95"/>
      <c r="C3" s="95"/>
      <c r="D3" s="96"/>
      <c r="E3" s="96"/>
      <c r="F3" s="96"/>
    </row>
    <row r="4" spans="1:6" s="99" customFormat="1" ht="12.75" customHeight="1">
      <c r="A4" s="171" t="s">
        <v>0</v>
      </c>
      <c r="B4" s="172" t="s">
        <v>106</v>
      </c>
      <c r="C4" s="172" t="s">
        <v>212</v>
      </c>
      <c r="D4" s="173" t="s">
        <v>117</v>
      </c>
      <c r="E4" s="177" t="s">
        <v>81</v>
      </c>
      <c r="F4" s="177" t="s">
        <v>109</v>
      </c>
    </row>
    <row r="5" spans="1:6" s="99" customFormat="1" ht="69.75" customHeight="1">
      <c r="A5" s="171"/>
      <c r="B5" s="172"/>
      <c r="C5" s="172"/>
      <c r="D5" s="174"/>
      <c r="E5" s="177"/>
      <c r="F5" s="177"/>
    </row>
    <row r="6" spans="1:7" s="102" customFormat="1" ht="13.5" thickBot="1">
      <c r="A6" s="97">
        <v>1</v>
      </c>
      <c r="B6" s="100">
        <v>2</v>
      </c>
      <c r="C6" s="100">
        <v>3</v>
      </c>
      <c r="D6" s="98" t="s">
        <v>108</v>
      </c>
      <c r="E6" s="98" t="s">
        <v>74</v>
      </c>
      <c r="F6" s="142" t="s">
        <v>77</v>
      </c>
      <c r="G6" s="101"/>
    </row>
    <row r="7" spans="1:6" ht="12.75">
      <c r="A7" s="103" t="s">
        <v>213</v>
      </c>
      <c r="B7" s="104">
        <v>200</v>
      </c>
      <c r="C7" s="105" t="s">
        <v>94</v>
      </c>
      <c r="D7" s="106">
        <f>D8+D86+D100+D109+D115+D214+D224+D231</f>
        <v>24472790</v>
      </c>
      <c r="E7" s="106">
        <f>E8+E86+E100+E109+E115+E214+E224+E231</f>
        <v>9791788.76</v>
      </c>
      <c r="F7" s="107">
        <f>D7-E7</f>
        <v>14681001.24</v>
      </c>
    </row>
    <row r="8" spans="1:6" ht="26.25" customHeight="1">
      <c r="A8" s="103" t="s">
        <v>214</v>
      </c>
      <c r="B8" s="108">
        <v>200</v>
      </c>
      <c r="C8" s="109" t="s">
        <v>155</v>
      </c>
      <c r="D8" s="110">
        <f>D9+D22</f>
        <v>6385623</v>
      </c>
      <c r="E8" s="110">
        <f>E9+E22</f>
        <v>3451363.51</v>
      </c>
      <c r="F8" s="111">
        <f>D8-E8</f>
        <v>2934259.49</v>
      </c>
    </row>
    <row r="9" spans="1:6" ht="12.75">
      <c r="A9" s="103" t="s">
        <v>46</v>
      </c>
      <c r="B9" s="108">
        <v>200</v>
      </c>
      <c r="C9" s="109" t="s">
        <v>156</v>
      </c>
      <c r="D9" s="110">
        <f>D10+D14+D21+D20</f>
        <v>5972823</v>
      </c>
      <c r="E9" s="110">
        <f>E10+E14+E21+E20</f>
        <v>3197963.01</v>
      </c>
      <c r="F9" s="111">
        <f aca="true" t="shared" si="0" ref="F9:F120">D9-E9</f>
        <v>2774859.99</v>
      </c>
    </row>
    <row r="10" spans="1:6" ht="25.5">
      <c r="A10" s="103" t="s">
        <v>47</v>
      </c>
      <c r="B10" s="108">
        <v>200</v>
      </c>
      <c r="C10" s="109" t="s">
        <v>157</v>
      </c>
      <c r="D10" s="110">
        <f>D11+D12+D13</f>
        <v>4882100</v>
      </c>
      <c r="E10" s="110">
        <f>E11+E12+E13</f>
        <v>2512111.96</v>
      </c>
      <c r="F10" s="111">
        <f t="shared" si="0"/>
        <v>2369988.04</v>
      </c>
    </row>
    <row r="11" spans="1:6" ht="12.75">
      <c r="A11" s="103" t="s">
        <v>48</v>
      </c>
      <c r="B11" s="108">
        <v>200</v>
      </c>
      <c r="C11" s="109" t="s">
        <v>158</v>
      </c>
      <c r="D11" s="110">
        <f>D31+D44</f>
        <v>3447200</v>
      </c>
      <c r="E11" s="110">
        <f>E31+E44</f>
        <v>1874291.35</v>
      </c>
      <c r="F11" s="111">
        <f t="shared" si="0"/>
        <v>1572908.65</v>
      </c>
    </row>
    <row r="12" spans="1:6" ht="12.75">
      <c r="A12" s="103" t="s">
        <v>49</v>
      </c>
      <c r="B12" s="108">
        <v>200</v>
      </c>
      <c r="C12" s="109" t="s">
        <v>159</v>
      </c>
      <c r="D12" s="110">
        <f>D32+D45</f>
        <v>184400</v>
      </c>
      <c r="E12" s="110">
        <f>E32+E45</f>
        <v>73529</v>
      </c>
      <c r="F12" s="111">
        <f t="shared" si="0"/>
        <v>110871</v>
      </c>
    </row>
    <row r="13" spans="1:6" ht="12.75">
      <c r="A13" s="103" t="s">
        <v>50</v>
      </c>
      <c r="B13" s="108">
        <v>200</v>
      </c>
      <c r="C13" s="109" t="s">
        <v>160</v>
      </c>
      <c r="D13" s="110">
        <f>D33+D46</f>
        <v>1250500</v>
      </c>
      <c r="E13" s="110">
        <f>E33+E46</f>
        <v>564291.61</v>
      </c>
      <c r="F13" s="111">
        <f t="shared" si="0"/>
        <v>686208.39</v>
      </c>
    </row>
    <row r="14" spans="1:6" ht="12.75">
      <c r="A14" s="103" t="s">
        <v>51</v>
      </c>
      <c r="B14" s="108">
        <v>200</v>
      </c>
      <c r="C14" s="109" t="s">
        <v>161</v>
      </c>
      <c r="D14" s="110">
        <f>D15+D16+D17+D18+D19</f>
        <v>825623</v>
      </c>
      <c r="E14" s="110">
        <f>E15+E16+E17+E18+E19</f>
        <v>509805.02999999997</v>
      </c>
      <c r="F14" s="111">
        <f t="shared" si="0"/>
        <v>315817.97000000003</v>
      </c>
    </row>
    <row r="15" spans="1:6" ht="12.75">
      <c r="A15" s="103" t="s">
        <v>52</v>
      </c>
      <c r="B15" s="108">
        <v>200</v>
      </c>
      <c r="C15" s="109" t="s">
        <v>162</v>
      </c>
      <c r="D15" s="110">
        <f>D48</f>
        <v>102600</v>
      </c>
      <c r="E15" s="110">
        <f>E48</f>
        <v>80226.3</v>
      </c>
      <c r="F15" s="111">
        <f t="shared" si="0"/>
        <v>22373.699999999997</v>
      </c>
    </row>
    <row r="16" spans="1:6" ht="12.75">
      <c r="A16" s="103" t="s">
        <v>191</v>
      </c>
      <c r="B16" s="108">
        <v>200</v>
      </c>
      <c r="C16" s="109" t="s">
        <v>192</v>
      </c>
      <c r="D16" s="110">
        <f>D49</f>
        <v>1700</v>
      </c>
      <c r="E16" s="110">
        <f>E49</f>
        <v>0</v>
      </c>
      <c r="F16" s="111">
        <f>D16-E16</f>
        <v>1700</v>
      </c>
    </row>
    <row r="17" spans="1:6" ht="12.75">
      <c r="A17" s="103" t="s">
        <v>53</v>
      </c>
      <c r="B17" s="108">
        <v>200</v>
      </c>
      <c r="C17" s="109" t="s">
        <v>163</v>
      </c>
      <c r="D17" s="110">
        <f>D50</f>
        <v>98500</v>
      </c>
      <c r="E17" s="110">
        <f>E50</f>
        <v>43245.47</v>
      </c>
      <c r="F17" s="111">
        <f t="shared" si="0"/>
        <v>55254.53</v>
      </c>
    </row>
    <row r="18" spans="1:6" ht="12.75">
      <c r="A18" s="103" t="s">
        <v>54</v>
      </c>
      <c r="B18" s="108">
        <v>200</v>
      </c>
      <c r="C18" s="109" t="s">
        <v>164</v>
      </c>
      <c r="D18" s="110">
        <f>D51</f>
        <v>184400</v>
      </c>
      <c r="E18" s="110">
        <f>E51</f>
        <v>113757.03</v>
      </c>
      <c r="F18" s="111">
        <f t="shared" si="0"/>
        <v>70642.97</v>
      </c>
    </row>
    <row r="19" spans="1:6" ht="12.75">
      <c r="A19" s="103" t="s">
        <v>55</v>
      </c>
      <c r="B19" s="108">
        <v>200</v>
      </c>
      <c r="C19" s="109" t="s">
        <v>165</v>
      </c>
      <c r="D19" s="110">
        <f>D52+D69+D77</f>
        <v>438423</v>
      </c>
      <c r="E19" s="110">
        <f>E52+E69+E77</f>
        <v>272576.23</v>
      </c>
      <c r="F19" s="111">
        <f t="shared" si="0"/>
        <v>165846.77000000002</v>
      </c>
    </row>
    <row r="20" spans="1:6" ht="25.5">
      <c r="A20" s="103" t="s">
        <v>70</v>
      </c>
      <c r="B20" s="108">
        <v>200</v>
      </c>
      <c r="C20" s="109" t="s">
        <v>321</v>
      </c>
      <c r="D20" s="110">
        <f>D37+D57</f>
        <v>229300</v>
      </c>
      <c r="E20" s="110">
        <f>E37+E57</f>
        <v>142393.03</v>
      </c>
      <c r="F20" s="111">
        <f t="shared" si="0"/>
        <v>86906.97</v>
      </c>
    </row>
    <row r="21" spans="1:6" ht="12.75">
      <c r="A21" s="103" t="s">
        <v>56</v>
      </c>
      <c r="B21" s="108">
        <v>200</v>
      </c>
      <c r="C21" s="109" t="s">
        <v>166</v>
      </c>
      <c r="D21" s="110">
        <f>D53+D70+D73+D82+D85</f>
        <v>35800</v>
      </c>
      <c r="E21" s="110">
        <f>E53+E70+E73+E82+E85</f>
        <v>33652.990000000005</v>
      </c>
      <c r="F21" s="111">
        <f t="shared" si="0"/>
        <v>2147.0099999999948</v>
      </c>
    </row>
    <row r="22" spans="1:6" ht="12.75">
      <c r="A22" s="103" t="s">
        <v>57</v>
      </c>
      <c r="B22" s="108">
        <v>200</v>
      </c>
      <c r="C22" s="109" t="s">
        <v>167</v>
      </c>
      <c r="D22" s="110">
        <f>D23+D24</f>
        <v>412800</v>
      </c>
      <c r="E22" s="110">
        <f>E23+E24</f>
        <v>253400.5</v>
      </c>
      <c r="F22" s="111">
        <f t="shared" si="0"/>
        <v>159399.5</v>
      </c>
    </row>
    <row r="23" spans="1:6" ht="12.75">
      <c r="A23" s="103" t="s">
        <v>58</v>
      </c>
      <c r="B23" s="108">
        <v>200</v>
      </c>
      <c r="C23" s="109" t="s">
        <v>168</v>
      </c>
      <c r="D23" s="110">
        <f>D55</f>
        <v>50000</v>
      </c>
      <c r="E23" s="110">
        <f>E55</f>
        <v>16730</v>
      </c>
      <c r="F23" s="111">
        <f t="shared" si="0"/>
        <v>33270</v>
      </c>
    </row>
    <row r="24" spans="1:6" ht="12.75">
      <c r="A24" s="103" t="s">
        <v>59</v>
      </c>
      <c r="B24" s="108">
        <v>200</v>
      </c>
      <c r="C24" s="109" t="s">
        <v>169</v>
      </c>
      <c r="D24" s="147">
        <f>D56+D62</f>
        <v>362800</v>
      </c>
      <c r="E24" s="147">
        <f>E56+E62</f>
        <v>236670.5</v>
      </c>
      <c r="F24" s="146">
        <f t="shared" si="0"/>
        <v>126129.5</v>
      </c>
    </row>
    <row r="25" spans="1:6" ht="38.25">
      <c r="A25" s="103" t="s">
        <v>60</v>
      </c>
      <c r="B25" s="108">
        <v>200</v>
      </c>
      <c r="C25" s="109" t="s">
        <v>193</v>
      </c>
      <c r="D25" s="110">
        <f aca="true" t="shared" si="1" ref="D25:E29">D26</f>
        <v>765400</v>
      </c>
      <c r="E25" s="110">
        <f t="shared" si="1"/>
        <v>448069.72</v>
      </c>
      <c r="F25" s="111">
        <f>D25-E25</f>
        <v>317330.28</v>
      </c>
    </row>
    <row r="26" spans="1:6" ht="55.5" customHeight="1">
      <c r="A26" s="103" t="s">
        <v>215</v>
      </c>
      <c r="B26" s="108">
        <v>200</v>
      </c>
      <c r="C26" s="109" t="s">
        <v>216</v>
      </c>
      <c r="D26" s="110">
        <f t="shared" si="1"/>
        <v>765400</v>
      </c>
      <c r="E26" s="110">
        <f t="shared" si="1"/>
        <v>448069.72</v>
      </c>
      <c r="F26" s="111">
        <f>D26-E26</f>
        <v>317330.28</v>
      </c>
    </row>
    <row r="27" spans="1:6" ht="14.25" customHeight="1">
      <c r="A27" s="103" t="s">
        <v>217</v>
      </c>
      <c r="B27" s="108">
        <v>200</v>
      </c>
      <c r="C27" s="109" t="s">
        <v>218</v>
      </c>
      <c r="D27" s="110">
        <f t="shared" si="1"/>
        <v>765400</v>
      </c>
      <c r="E27" s="110">
        <f t="shared" si="1"/>
        <v>448069.72</v>
      </c>
      <c r="F27" s="111">
        <f>D27-E27</f>
        <v>317330.28</v>
      </c>
    </row>
    <row r="28" spans="1:6" ht="27.75" customHeight="1">
      <c r="A28" s="103" t="s">
        <v>219</v>
      </c>
      <c r="B28" s="108">
        <v>200</v>
      </c>
      <c r="C28" s="109" t="s">
        <v>234</v>
      </c>
      <c r="D28" s="110">
        <f t="shared" si="1"/>
        <v>765400</v>
      </c>
      <c r="E28" s="110">
        <f t="shared" si="1"/>
        <v>448069.72</v>
      </c>
      <c r="F28" s="111">
        <f t="shared" si="0"/>
        <v>317330.28</v>
      </c>
    </row>
    <row r="29" spans="1:6" ht="12.75">
      <c r="A29" s="103" t="s">
        <v>46</v>
      </c>
      <c r="B29" s="108">
        <v>200</v>
      </c>
      <c r="C29" s="109" t="s">
        <v>235</v>
      </c>
      <c r="D29" s="110">
        <f t="shared" si="1"/>
        <v>765400</v>
      </c>
      <c r="E29" s="110">
        <f t="shared" si="1"/>
        <v>448069.72</v>
      </c>
      <c r="F29" s="111">
        <f t="shared" si="0"/>
        <v>317330.28</v>
      </c>
    </row>
    <row r="30" spans="1:6" ht="25.5">
      <c r="A30" s="103" t="s">
        <v>47</v>
      </c>
      <c r="B30" s="108">
        <v>200</v>
      </c>
      <c r="C30" s="109" t="s">
        <v>220</v>
      </c>
      <c r="D30" s="110">
        <f>D31+D32+D33</f>
        <v>765400</v>
      </c>
      <c r="E30" s="110">
        <f>E31+E32+E33</f>
        <v>448069.72</v>
      </c>
      <c r="F30" s="111">
        <f t="shared" si="0"/>
        <v>317330.28</v>
      </c>
    </row>
    <row r="31" spans="1:6" ht="12.75">
      <c r="A31" s="103" t="s">
        <v>48</v>
      </c>
      <c r="B31" s="108">
        <v>200</v>
      </c>
      <c r="C31" s="109" t="s">
        <v>231</v>
      </c>
      <c r="D31" s="134">
        <v>549700</v>
      </c>
      <c r="E31" s="134">
        <v>351311</v>
      </c>
      <c r="F31" s="111">
        <f t="shared" si="0"/>
        <v>198389</v>
      </c>
    </row>
    <row r="32" spans="1:6" ht="12.75">
      <c r="A32" s="103" t="s">
        <v>49</v>
      </c>
      <c r="B32" s="108">
        <v>200</v>
      </c>
      <c r="C32" s="109" t="s">
        <v>232</v>
      </c>
      <c r="D32" s="134">
        <v>20500</v>
      </c>
      <c r="E32" s="134">
        <v>3000</v>
      </c>
      <c r="F32" s="111">
        <f t="shared" si="0"/>
        <v>17500</v>
      </c>
    </row>
    <row r="33" spans="1:6" ht="12.75">
      <c r="A33" s="103" t="s">
        <v>50</v>
      </c>
      <c r="B33" s="108">
        <v>200</v>
      </c>
      <c r="C33" s="109" t="s">
        <v>233</v>
      </c>
      <c r="D33" s="134">
        <v>195200</v>
      </c>
      <c r="E33" s="134">
        <v>93758.72</v>
      </c>
      <c r="F33" s="111">
        <f t="shared" si="0"/>
        <v>101441.28</v>
      </c>
    </row>
    <row r="34" spans="1:6" ht="38.25">
      <c r="A34" s="103" t="s">
        <v>316</v>
      </c>
      <c r="B34" s="108">
        <v>200</v>
      </c>
      <c r="C34" s="109" t="s">
        <v>317</v>
      </c>
      <c r="D34" s="148">
        <f>D37</f>
        <v>85100</v>
      </c>
      <c r="E34" s="148">
        <f>E37</f>
        <v>55277</v>
      </c>
      <c r="F34" s="111">
        <f t="shared" si="0"/>
        <v>29823</v>
      </c>
    </row>
    <row r="35" spans="1:6" ht="12.75">
      <c r="A35" s="103" t="s">
        <v>69</v>
      </c>
      <c r="B35" s="108">
        <v>200</v>
      </c>
      <c r="C35" s="109" t="s">
        <v>318</v>
      </c>
      <c r="D35" s="148">
        <f>D37</f>
        <v>85100</v>
      </c>
      <c r="E35" s="148">
        <f>E37</f>
        <v>55277</v>
      </c>
      <c r="F35" s="111">
        <f t="shared" si="0"/>
        <v>29823</v>
      </c>
    </row>
    <row r="36" spans="1:6" ht="12.75">
      <c r="A36" s="103" t="s">
        <v>40</v>
      </c>
      <c r="B36" s="108"/>
      <c r="C36" s="109" t="s">
        <v>319</v>
      </c>
      <c r="D36" s="148">
        <f>D37</f>
        <v>85100</v>
      </c>
      <c r="E36" s="148">
        <f>E37</f>
        <v>55277</v>
      </c>
      <c r="F36" s="111">
        <f t="shared" si="0"/>
        <v>29823</v>
      </c>
    </row>
    <row r="37" spans="1:6" ht="31.5" customHeight="1">
      <c r="A37" s="103" t="s">
        <v>70</v>
      </c>
      <c r="B37" s="108"/>
      <c r="C37" s="109" t="s">
        <v>320</v>
      </c>
      <c r="D37" s="134">
        <v>85100</v>
      </c>
      <c r="E37" s="134">
        <v>55277</v>
      </c>
      <c r="F37" s="111">
        <f t="shared" si="0"/>
        <v>29823</v>
      </c>
    </row>
    <row r="38" spans="1:6" ht="50.25" customHeight="1">
      <c r="A38" s="103" t="s">
        <v>61</v>
      </c>
      <c r="B38" s="108">
        <v>200</v>
      </c>
      <c r="C38" s="109" t="s">
        <v>194</v>
      </c>
      <c r="D38" s="110">
        <f>D39+D57+D58</f>
        <v>5284123</v>
      </c>
      <c r="E38" s="110">
        <f>E39+E57+E58</f>
        <v>2789365.9600000004</v>
      </c>
      <c r="F38" s="111">
        <f t="shared" si="0"/>
        <v>2494757.0399999996</v>
      </c>
    </row>
    <row r="39" spans="1:6" ht="50.25" customHeight="1">
      <c r="A39" s="103" t="s">
        <v>215</v>
      </c>
      <c r="B39" s="108">
        <v>200</v>
      </c>
      <c r="C39" s="109" t="s">
        <v>221</v>
      </c>
      <c r="D39" s="110">
        <f>D40</f>
        <v>5139723</v>
      </c>
      <c r="E39" s="110">
        <f>E40</f>
        <v>2702049.9300000006</v>
      </c>
      <c r="F39" s="111">
        <f>D39-E39</f>
        <v>2437673.0699999994</v>
      </c>
    </row>
    <row r="40" spans="1:6" ht="15" customHeight="1">
      <c r="A40" s="103" t="s">
        <v>222</v>
      </c>
      <c r="B40" s="108">
        <v>200</v>
      </c>
      <c r="C40" s="109" t="s">
        <v>223</v>
      </c>
      <c r="D40" s="110">
        <f>D41</f>
        <v>5139723</v>
      </c>
      <c r="E40" s="110">
        <f>E41</f>
        <v>2702049.9300000006</v>
      </c>
      <c r="F40" s="111">
        <f>D40-E40</f>
        <v>2437673.0699999994</v>
      </c>
    </row>
    <row r="41" spans="1:6" ht="27.75" customHeight="1">
      <c r="A41" s="103" t="s">
        <v>219</v>
      </c>
      <c r="B41" s="108">
        <v>200</v>
      </c>
      <c r="C41" s="109" t="s">
        <v>456</v>
      </c>
      <c r="D41" s="110">
        <f>D42+D54</f>
        <v>5139723</v>
      </c>
      <c r="E41" s="110">
        <f>E42+E54</f>
        <v>2702049.9300000006</v>
      </c>
      <c r="F41" s="111">
        <f t="shared" si="0"/>
        <v>2437673.0699999994</v>
      </c>
    </row>
    <row r="42" spans="1:6" ht="12.75">
      <c r="A42" s="103" t="s">
        <v>46</v>
      </c>
      <c r="B42" s="108">
        <v>200</v>
      </c>
      <c r="C42" s="109" t="s">
        <v>457</v>
      </c>
      <c r="D42" s="110">
        <f>D43+D47+D53</f>
        <v>4727123</v>
      </c>
      <c r="E42" s="110">
        <f>E43+E47+E53</f>
        <v>2448849.4300000006</v>
      </c>
      <c r="F42" s="111">
        <f t="shared" si="0"/>
        <v>2278273.5699999994</v>
      </c>
    </row>
    <row r="43" spans="1:6" ht="25.5">
      <c r="A43" s="103" t="s">
        <v>47</v>
      </c>
      <c r="B43" s="108">
        <v>200</v>
      </c>
      <c r="C43" s="109" t="s">
        <v>458</v>
      </c>
      <c r="D43" s="110">
        <f>D44+D45+D46</f>
        <v>4116700</v>
      </c>
      <c r="E43" s="110">
        <f>E44+E45+E46</f>
        <v>2064042.2400000002</v>
      </c>
      <c r="F43" s="111">
        <f t="shared" si="0"/>
        <v>2052657.7599999998</v>
      </c>
    </row>
    <row r="44" spans="1:6" ht="12.75">
      <c r="A44" s="103" t="s">
        <v>48</v>
      </c>
      <c r="B44" s="108">
        <v>200</v>
      </c>
      <c r="C44" s="109" t="s">
        <v>459</v>
      </c>
      <c r="D44" s="134">
        <v>2897500</v>
      </c>
      <c r="E44" s="134">
        <v>1522980.35</v>
      </c>
      <c r="F44" s="111">
        <f t="shared" si="0"/>
        <v>1374519.65</v>
      </c>
    </row>
    <row r="45" spans="1:6" ht="12.75">
      <c r="A45" s="103" t="s">
        <v>49</v>
      </c>
      <c r="B45" s="108">
        <v>200</v>
      </c>
      <c r="C45" s="109" t="s">
        <v>460</v>
      </c>
      <c r="D45" s="134">
        <v>163900</v>
      </c>
      <c r="E45" s="134">
        <v>70529</v>
      </c>
      <c r="F45" s="111">
        <f t="shared" si="0"/>
        <v>93371</v>
      </c>
    </row>
    <row r="46" spans="1:6" ht="12.75">
      <c r="A46" s="103" t="s">
        <v>50</v>
      </c>
      <c r="B46" s="108">
        <v>200</v>
      </c>
      <c r="C46" s="109" t="s">
        <v>461</v>
      </c>
      <c r="D46" s="134">
        <v>1055300</v>
      </c>
      <c r="E46" s="134">
        <v>470532.89</v>
      </c>
      <c r="F46" s="111">
        <f t="shared" si="0"/>
        <v>584767.11</v>
      </c>
    </row>
    <row r="47" spans="1:6" ht="12.75">
      <c r="A47" s="103" t="s">
        <v>51</v>
      </c>
      <c r="B47" s="108">
        <v>200</v>
      </c>
      <c r="C47" s="109" t="s">
        <v>462</v>
      </c>
      <c r="D47" s="110">
        <f>D48+D49+D50+D51+D52</f>
        <v>589623</v>
      </c>
      <c r="E47" s="110">
        <f>E48+E49+E50+E51+E52</f>
        <v>366154.19999999995</v>
      </c>
      <c r="F47" s="111">
        <f t="shared" si="0"/>
        <v>223468.80000000005</v>
      </c>
    </row>
    <row r="48" spans="1:6" ht="12.75">
      <c r="A48" s="103" t="s">
        <v>52</v>
      </c>
      <c r="B48" s="108">
        <v>200</v>
      </c>
      <c r="C48" s="109" t="s">
        <v>463</v>
      </c>
      <c r="D48" s="134">
        <v>102600</v>
      </c>
      <c r="E48" s="134">
        <v>80226.3</v>
      </c>
      <c r="F48" s="111">
        <f t="shared" si="0"/>
        <v>22373.699999999997</v>
      </c>
    </row>
    <row r="49" spans="1:6" ht="12.75">
      <c r="A49" s="103" t="s">
        <v>191</v>
      </c>
      <c r="B49" s="108">
        <v>200</v>
      </c>
      <c r="C49" s="109" t="s">
        <v>464</v>
      </c>
      <c r="D49" s="134">
        <v>1700</v>
      </c>
      <c r="E49" s="134">
        <v>0</v>
      </c>
      <c r="F49" s="111">
        <f>D49-E49</f>
        <v>1700</v>
      </c>
    </row>
    <row r="50" spans="1:6" ht="12.75">
      <c r="A50" s="103" t="s">
        <v>53</v>
      </c>
      <c r="B50" s="108">
        <v>200</v>
      </c>
      <c r="C50" s="109" t="s">
        <v>465</v>
      </c>
      <c r="D50" s="134">
        <v>98500</v>
      </c>
      <c r="E50" s="134">
        <v>43245.47</v>
      </c>
      <c r="F50" s="111">
        <f t="shared" si="0"/>
        <v>55254.53</v>
      </c>
    </row>
    <row r="51" spans="1:6" ht="12.75">
      <c r="A51" s="103" t="s">
        <v>54</v>
      </c>
      <c r="B51" s="108">
        <v>200</v>
      </c>
      <c r="C51" s="109" t="s">
        <v>466</v>
      </c>
      <c r="D51" s="134">
        <v>184400</v>
      </c>
      <c r="E51" s="134">
        <v>113757.03</v>
      </c>
      <c r="F51" s="111">
        <f t="shared" si="0"/>
        <v>70642.97</v>
      </c>
    </row>
    <row r="52" spans="1:6" ht="12.75">
      <c r="A52" s="103" t="s">
        <v>55</v>
      </c>
      <c r="B52" s="108">
        <v>200</v>
      </c>
      <c r="C52" s="109" t="s">
        <v>467</v>
      </c>
      <c r="D52" s="134">
        <v>202423</v>
      </c>
      <c r="E52" s="134">
        <v>128925.4</v>
      </c>
      <c r="F52" s="111">
        <f t="shared" si="0"/>
        <v>73497.6</v>
      </c>
    </row>
    <row r="53" spans="1:6" ht="12.75">
      <c r="A53" s="103" t="s">
        <v>56</v>
      </c>
      <c r="B53" s="108">
        <v>200</v>
      </c>
      <c r="C53" s="109" t="s">
        <v>236</v>
      </c>
      <c r="D53" s="134">
        <v>20800</v>
      </c>
      <c r="E53" s="134">
        <v>18652.99</v>
      </c>
      <c r="F53" s="111">
        <f t="shared" si="0"/>
        <v>2147.0099999999984</v>
      </c>
    </row>
    <row r="54" spans="1:6" ht="12.75">
      <c r="A54" s="103" t="s">
        <v>57</v>
      </c>
      <c r="B54" s="108">
        <v>200</v>
      </c>
      <c r="C54" s="109" t="s">
        <v>237</v>
      </c>
      <c r="D54" s="110">
        <f>D55+D56</f>
        <v>412600</v>
      </c>
      <c r="E54" s="110">
        <f>E55+E56</f>
        <v>253200.5</v>
      </c>
      <c r="F54" s="111">
        <f t="shared" si="0"/>
        <v>159399.5</v>
      </c>
    </row>
    <row r="55" spans="1:6" ht="12.75">
      <c r="A55" s="103" t="s">
        <v>58</v>
      </c>
      <c r="B55" s="108">
        <v>200</v>
      </c>
      <c r="C55" s="109" t="s">
        <v>238</v>
      </c>
      <c r="D55" s="134">
        <v>50000</v>
      </c>
      <c r="E55" s="134">
        <v>16730</v>
      </c>
      <c r="F55" s="111">
        <f t="shared" si="0"/>
        <v>33270</v>
      </c>
    </row>
    <row r="56" spans="1:6" ht="12.75">
      <c r="A56" s="103" t="s">
        <v>59</v>
      </c>
      <c r="B56" s="108">
        <v>200</v>
      </c>
      <c r="C56" s="109" t="s">
        <v>239</v>
      </c>
      <c r="D56" s="134">
        <v>362600</v>
      </c>
      <c r="E56" s="134">
        <v>236470.5</v>
      </c>
      <c r="F56" s="111">
        <f t="shared" si="0"/>
        <v>126129.5</v>
      </c>
    </row>
    <row r="57" spans="1:6" ht="15.75" customHeight="1">
      <c r="A57" s="126" t="s">
        <v>69</v>
      </c>
      <c r="B57" s="108">
        <v>200</v>
      </c>
      <c r="C57" s="109" t="s">
        <v>468</v>
      </c>
      <c r="D57" s="134">
        <v>144200</v>
      </c>
      <c r="E57" s="134">
        <v>87116.03</v>
      </c>
      <c r="F57" s="111">
        <f t="shared" si="0"/>
        <v>57083.97</v>
      </c>
    </row>
    <row r="58" spans="1:6" ht="89.25">
      <c r="A58" s="126" t="s">
        <v>240</v>
      </c>
      <c r="B58" s="108">
        <v>200</v>
      </c>
      <c r="C58" s="109" t="s">
        <v>322</v>
      </c>
      <c r="D58" s="148">
        <f>D59</f>
        <v>200</v>
      </c>
      <c r="E58" s="148">
        <f>E59</f>
        <v>200</v>
      </c>
      <c r="F58" s="111">
        <f t="shared" si="0"/>
        <v>0</v>
      </c>
    </row>
    <row r="59" spans="1:6" ht="360">
      <c r="A59" s="132" t="s">
        <v>324</v>
      </c>
      <c r="B59" s="108">
        <v>200</v>
      </c>
      <c r="C59" s="109" t="s">
        <v>325</v>
      </c>
      <c r="D59" s="148">
        <v>200</v>
      </c>
      <c r="E59" s="148">
        <f>E60</f>
        <v>200</v>
      </c>
      <c r="F59" s="111">
        <f t="shared" si="0"/>
        <v>0</v>
      </c>
    </row>
    <row r="60" spans="1:6" ht="25.5">
      <c r="A60" s="126" t="s">
        <v>219</v>
      </c>
      <c r="B60" s="108"/>
      <c r="C60" s="109" t="s">
        <v>492</v>
      </c>
      <c r="D60" s="148">
        <f>D61</f>
        <v>200</v>
      </c>
      <c r="E60" s="148">
        <f>E62</f>
        <v>200</v>
      </c>
      <c r="F60" s="111"/>
    </row>
    <row r="61" spans="1:6" ht="12.75">
      <c r="A61" s="126" t="s">
        <v>57</v>
      </c>
      <c r="B61" s="108"/>
      <c r="C61" s="109" t="s">
        <v>326</v>
      </c>
      <c r="D61" s="148">
        <f>D62</f>
        <v>200</v>
      </c>
      <c r="E61" s="148">
        <f>E62</f>
        <v>200</v>
      </c>
      <c r="F61" s="111"/>
    </row>
    <row r="62" spans="1:6" ht="12.75">
      <c r="A62" s="126" t="s">
        <v>59</v>
      </c>
      <c r="B62" s="108"/>
      <c r="C62" s="109" t="s">
        <v>323</v>
      </c>
      <c r="D62" s="134">
        <v>200</v>
      </c>
      <c r="E62" s="134">
        <v>200</v>
      </c>
      <c r="F62" s="111"/>
    </row>
    <row r="63" spans="1:6" s="131" customFormat="1" ht="20.25" customHeight="1">
      <c r="A63" s="126" t="s">
        <v>62</v>
      </c>
      <c r="B63" s="127">
        <v>200</v>
      </c>
      <c r="C63" s="128" t="s">
        <v>327</v>
      </c>
      <c r="D63" s="129">
        <f>D64+D71+D74</f>
        <v>251000</v>
      </c>
      <c r="E63" s="129">
        <f>E64+E71+E74</f>
        <v>158650.83</v>
      </c>
      <c r="F63" s="130">
        <f t="shared" si="0"/>
        <v>92349.17000000001</v>
      </c>
    </row>
    <row r="64" spans="1:6" s="131" customFormat="1" ht="38.25">
      <c r="A64" s="126" t="s">
        <v>329</v>
      </c>
      <c r="B64" s="127">
        <v>200</v>
      </c>
      <c r="C64" s="128" t="s">
        <v>328</v>
      </c>
      <c r="D64" s="129">
        <f aca="true" t="shared" si="2" ref="D64:E66">D65</f>
        <v>180000</v>
      </c>
      <c r="E64" s="129">
        <f t="shared" si="2"/>
        <v>143650.83</v>
      </c>
      <c r="F64" s="130">
        <f>D64-E64</f>
        <v>36349.17000000001</v>
      </c>
    </row>
    <row r="65" spans="1:6" s="131" customFormat="1" ht="37.5" customHeight="1">
      <c r="A65" s="126" t="s">
        <v>330</v>
      </c>
      <c r="B65" s="127">
        <v>200</v>
      </c>
      <c r="C65" s="128" t="s">
        <v>331</v>
      </c>
      <c r="D65" s="129">
        <f t="shared" si="2"/>
        <v>180000</v>
      </c>
      <c r="E65" s="129">
        <f t="shared" si="2"/>
        <v>143650.83</v>
      </c>
      <c r="F65" s="130">
        <f>D65-E65</f>
        <v>36349.17000000001</v>
      </c>
    </row>
    <row r="66" spans="1:6" s="131" customFormat="1" ht="25.5">
      <c r="A66" s="126" t="s">
        <v>219</v>
      </c>
      <c r="B66" s="127">
        <v>200</v>
      </c>
      <c r="C66" s="128" t="s">
        <v>332</v>
      </c>
      <c r="D66" s="129">
        <f t="shared" si="2"/>
        <v>180000</v>
      </c>
      <c r="E66" s="129">
        <f t="shared" si="2"/>
        <v>143650.83</v>
      </c>
      <c r="F66" s="130">
        <f t="shared" si="0"/>
        <v>36349.17000000001</v>
      </c>
    </row>
    <row r="67" spans="1:6" s="131" customFormat="1" ht="12.75">
      <c r="A67" s="126" t="s">
        <v>46</v>
      </c>
      <c r="B67" s="127">
        <v>200</v>
      </c>
      <c r="C67" s="128" t="s">
        <v>333</v>
      </c>
      <c r="D67" s="129">
        <f>D68+D70</f>
        <v>180000</v>
      </c>
      <c r="E67" s="129">
        <f>E68+E70</f>
        <v>143650.83</v>
      </c>
      <c r="F67" s="130">
        <f t="shared" si="0"/>
        <v>36349.17000000001</v>
      </c>
    </row>
    <row r="68" spans="1:6" s="131" customFormat="1" ht="12.75">
      <c r="A68" s="103" t="s">
        <v>51</v>
      </c>
      <c r="B68" s="127">
        <v>200</v>
      </c>
      <c r="C68" s="128" t="s">
        <v>455</v>
      </c>
      <c r="D68" s="129">
        <f>D69</f>
        <v>180000</v>
      </c>
      <c r="E68" s="129">
        <f>E69</f>
        <v>143650.83</v>
      </c>
      <c r="F68" s="111">
        <f t="shared" si="0"/>
        <v>36349.17000000001</v>
      </c>
    </row>
    <row r="69" spans="1:6" s="131" customFormat="1" ht="12.75">
      <c r="A69" s="126" t="s">
        <v>55</v>
      </c>
      <c r="B69" s="127">
        <v>200</v>
      </c>
      <c r="C69" s="128" t="s">
        <v>334</v>
      </c>
      <c r="D69" s="135">
        <v>180000</v>
      </c>
      <c r="E69" s="135">
        <v>143650.83</v>
      </c>
      <c r="F69" s="130">
        <f t="shared" si="0"/>
        <v>36349.17000000001</v>
      </c>
    </row>
    <row r="70" spans="1:6" s="131" customFormat="1" ht="12.75">
      <c r="A70" s="126" t="s">
        <v>56</v>
      </c>
      <c r="B70" s="127">
        <v>200</v>
      </c>
      <c r="C70" s="128" t="s">
        <v>454</v>
      </c>
      <c r="D70" s="135">
        <v>0</v>
      </c>
      <c r="E70" s="135">
        <v>0</v>
      </c>
      <c r="F70" s="111">
        <f t="shared" si="0"/>
        <v>0</v>
      </c>
    </row>
    <row r="71" spans="1:6" s="131" customFormat="1" ht="25.5">
      <c r="A71" s="126" t="s">
        <v>306</v>
      </c>
      <c r="B71" s="127">
        <v>200</v>
      </c>
      <c r="C71" s="128" t="s">
        <v>469</v>
      </c>
      <c r="D71" s="129">
        <f>D72</f>
        <v>15000</v>
      </c>
      <c r="E71" s="129">
        <f>E72</f>
        <v>15000</v>
      </c>
      <c r="F71" s="130">
        <f t="shared" si="0"/>
        <v>0</v>
      </c>
    </row>
    <row r="72" spans="1:6" s="131" customFormat="1" ht="12.75">
      <c r="A72" s="126" t="s">
        <v>307</v>
      </c>
      <c r="B72" s="127">
        <v>200</v>
      </c>
      <c r="C72" s="128" t="s">
        <v>470</v>
      </c>
      <c r="D72" s="129">
        <f>D73</f>
        <v>15000</v>
      </c>
      <c r="E72" s="129">
        <f>E73</f>
        <v>15000</v>
      </c>
      <c r="F72" s="130">
        <f t="shared" si="0"/>
        <v>0</v>
      </c>
    </row>
    <row r="73" spans="1:6" s="131" customFormat="1" ht="12.75">
      <c r="A73" s="126" t="s">
        <v>56</v>
      </c>
      <c r="B73" s="127">
        <v>200</v>
      </c>
      <c r="C73" s="128" t="s">
        <v>471</v>
      </c>
      <c r="D73" s="135">
        <v>15000</v>
      </c>
      <c r="E73" s="135">
        <v>15000</v>
      </c>
      <c r="F73" s="130">
        <f t="shared" si="0"/>
        <v>0</v>
      </c>
    </row>
    <row r="74" spans="1:6" s="131" customFormat="1" ht="51">
      <c r="A74" s="126" t="s">
        <v>540</v>
      </c>
      <c r="B74" s="127">
        <v>200</v>
      </c>
      <c r="C74" s="128" t="s">
        <v>541</v>
      </c>
      <c r="D74" s="129">
        <f aca="true" t="shared" si="3" ref="D74:E76">D75</f>
        <v>56000</v>
      </c>
      <c r="E74" s="129">
        <f t="shared" si="3"/>
        <v>0</v>
      </c>
      <c r="F74" s="130">
        <f t="shared" si="0"/>
        <v>56000</v>
      </c>
    </row>
    <row r="75" spans="1:6" s="131" customFormat="1" ht="12.75">
      <c r="A75" s="126" t="s">
        <v>46</v>
      </c>
      <c r="B75" s="127">
        <v>200</v>
      </c>
      <c r="C75" s="128" t="s">
        <v>542</v>
      </c>
      <c r="D75" s="135">
        <f t="shared" si="3"/>
        <v>56000</v>
      </c>
      <c r="E75" s="135">
        <f t="shared" si="3"/>
        <v>0</v>
      </c>
      <c r="F75" s="155">
        <f t="shared" si="0"/>
        <v>56000</v>
      </c>
    </row>
    <row r="76" spans="1:6" s="131" customFormat="1" ht="12.75">
      <c r="A76" s="103" t="s">
        <v>51</v>
      </c>
      <c r="B76" s="127">
        <v>200</v>
      </c>
      <c r="C76" s="128" t="s">
        <v>543</v>
      </c>
      <c r="D76" s="135">
        <f t="shared" si="3"/>
        <v>56000</v>
      </c>
      <c r="E76" s="135">
        <f t="shared" si="3"/>
        <v>0</v>
      </c>
      <c r="F76" s="155">
        <f t="shared" si="0"/>
        <v>56000</v>
      </c>
    </row>
    <row r="77" spans="1:6" s="131" customFormat="1" ht="12.75">
      <c r="A77" s="126" t="s">
        <v>55</v>
      </c>
      <c r="B77" s="127">
        <v>200</v>
      </c>
      <c r="C77" s="128" t="s">
        <v>544</v>
      </c>
      <c r="D77" s="135">
        <v>56000</v>
      </c>
      <c r="E77" s="135">
        <v>0</v>
      </c>
      <c r="F77" s="155">
        <f t="shared" si="0"/>
        <v>56000</v>
      </c>
    </row>
    <row r="78" spans="1:6" s="131" customFormat="1" ht="14.25" customHeight="1">
      <c r="A78" s="126" t="s">
        <v>472</v>
      </c>
      <c r="B78" s="127">
        <v>200</v>
      </c>
      <c r="C78" s="128" t="s">
        <v>476</v>
      </c>
      <c r="D78" s="147">
        <f>D79</f>
        <v>0</v>
      </c>
      <c r="E78" s="147">
        <f>E79</f>
        <v>0</v>
      </c>
      <c r="F78" s="130">
        <f t="shared" si="0"/>
        <v>0</v>
      </c>
    </row>
    <row r="79" spans="1:6" s="131" customFormat="1" ht="12.75">
      <c r="A79" s="126" t="s">
        <v>473</v>
      </c>
      <c r="B79" s="127">
        <v>200</v>
      </c>
      <c r="C79" s="128" t="s">
        <v>477</v>
      </c>
      <c r="D79" s="147">
        <f>D80+D83</f>
        <v>0</v>
      </c>
      <c r="E79" s="147">
        <f>E80+E83</f>
        <v>0</v>
      </c>
      <c r="F79" s="130">
        <f t="shared" si="0"/>
        <v>0</v>
      </c>
    </row>
    <row r="80" spans="1:6" s="131" customFormat="1" ht="25.5">
      <c r="A80" s="126" t="s">
        <v>474</v>
      </c>
      <c r="B80" s="127">
        <v>200</v>
      </c>
      <c r="C80" s="128" t="s">
        <v>478</v>
      </c>
      <c r="D80" s="147">
        <f>D81</f>
        <v>0</v>
      </c>
      <c r="E80" s="147">
        <f>E81</f>
        <v>0</v>
      </c>
      <c r="F80" s="130">
        <f t="shared" si="0"/>
        <v>0</v>
      </c>
    </row>
    <row r="81" spans="1:6" s="131" customFormat="1" ht="25.5">
      <c r="A81" s="126" t="s">
        <v>219</v>
      </c>
      <c r="B81" s="127">
        <v>200</v>
      </c>
      <c r="C81" s="128" t="s">
        <v>481</v>
      </c>
      <c r="D81" s="147">
        <f>D82</f>
        <v>0</v>
      </c>
      <c r="E81" s="147">
        <f>E82</f>
        <v>0</v>
      </c>
      <c r="F81" s="130">
        <f t="shared" si="0"/>
        <v>0</v>
      </c>
    </row>
    <row r="82" spans="1:6" s="131" customFormat="1" ht="12.75">
      <c r="A82" s="126" t="s">
        <v>56</v>
      </c>
      <c r="B82" s="127">
        <v>200</v>
      </c>
      <c r="C82" s="128" t="s">
        <v>482</v>
      </c>
      <c r="D82" s="135">
        <v>0</v>
      </c>
      <c r="E82" s="135">
        <v>0</v>
      </c>
      <c r="F82" s="130">
        <f t="shared" si="0"/>
        <v>0</v>
      </c>
    </row>
    <row r="83" spans="1:6" s="131" customFormat="1" ht="25.5">
      <c r="A83" s="126" t="s">
        <v>475</v>
      </c>
      <c r="B83" s="127">
        <v>200</v>
      </c>
      <c r="C83" s="128" t="s">
        <v>479</v>
      </c>
      <c r="D83" s="147">
        <f>D84</f>
        <v>0</v>
      </c>
      <c r="E83" s="147">
        <f>E84</f>
        <v>0</v>
      </c>
      <c r="F83" s="130">
        <f t="shared" si="0"/>
        <v>0</v>
      </c>
    </row>
    <row r="84" spans="1:6" s="131" customFormat="1" ht="25.5">
      <c r="A84" s="126" t="s">
        <v>219</v>
      </c>
      <c r="B84" s="127">
        <v>200</v>
      </c>
      <c r="C84" s="128" t="s">
        <v>480</v>
      </c>
      <c r="D84" s="147">
        <f>D85</f>
        <v>0</v>
      </c>
      <c r="E84" s="147">
        <f>E85</f>
        <v>0</v>
      </c>
      <c r="F84" s="130">
        <f t="shared" si="0"/>
        <v>0</v>
      </c>
    </row>
    <row r="85" spans="1:6" s="131" customFormat="1" ht="12.75">
      <c r="A85" s="126" t="s">
        <v>56</v>
      </c>
      <c r="B85" s="127">
        <v>200</v>
      </c>
      <c r="C85" s="128" t="s">
        <v>483</v>
      </c>
      <c r="D85" s="135">
        <v>0</v>
      </c>
      <c r="E85" s="135">
        <v>0</v>
      </c>
      <c r="F85" s="130">
        <f t="shared" si="0"/>
        <v>0</v>
      </c>
    </row>
    <row r="86" spans="1:6" ht="12.75">
      <c r="A86" s="103" t="s">
        <v>63</v>
      </c>
      <c r="B86" s="108">
        <v>200</v>
      </c>
      <c r="C86" s="109" t="s">
        <v>170</v>
      </c>
      <c r="D86" s="110">
        <f aca="true" t="shared" si="4" ref="D86:E89">D87</f>
        <v>277400</v>
      </c>
      <c r="E86" s="110">
        <f t="shared" si="4"/>
        <v>133550.08000000002</v>
      </c>
      <c r="F86" s="111">
        <f t="shared" si="0"/>
        <v>143849.91999999998</v>
      </c>
    </row>
    <row r="87" spans="1:6" ht="12.75">
      <c r="A87" s="103" t="s">
        <v>64</v>
      </c>
      <c r="B87" s="108">
        <v>200</v>
      </c>
      <c r="C87" s="109" t="s">
        <v>195</v>
      </c>
      <c r="D87" s="110">
        <f t="shared" si="4"/>
        <v>277400</v>
      </c>
      <c r="E87" s="110">
        <f t="shared" si="4"/>
        <v>133550.08000000002</v>
      </c>
      <c r="F87" s="111">
        <f t="shared" si="0"/>
        <v>143849.91999999998</v>
      </c>
    </row>
    <row r="88" spans="1:6" ht="25.5">
      <c r="A88" s="103" t="s">
        <v>224</v>
      </c>
      <c r="B88" s="108">
        <v>200</v>
      </c>
      <c r="C88" s="109" t="s">
        <v>225</v>
      </c>
      <c r="D88" s="110">
        <f t="shared" si="4"/>
        <v>277400</v>
      </c>
      <c r="E88" s="110">
        <f t="shared" si="4"/>
        <v>133550.08000000002</v>
      </c>
      <c r="F88" s="111">
        <f>D88-E88</f>
        <v>143849.91999999998</v>
      </c>
    </row>
    <row r="89" spans="1:6" ht="27.75" customHeight="1">
      <c r="A89" s="103" t="s">
        <v>226</v>
      </c>
      <c r="B89" s="108">
        <v>200</v>
      </c>
      <c r="C89" s="109" t="s">
        <v>227</v>
      </c>
      <c r="D89" s="110">
        <f t="shared" si="4"/>
        <v>277400</v>
      </c>
      <c r="E89" s="110">
        <f t="shared" si="4"/>
        <v>133550.08000000002</v>
      </c>
      <c r="F89" s="111">
        <f>D89-E89</f>
        <v>143849.91999999998</v>
      </c>
    </row>
    <row r="90" spans="1:6" ht="25.5">
      <c r="A90" s="103" t="s">
        <v>219</v>
      </c>
      <c r="B90" s="108">
        <v>200</v>
      </c>
      <c r="C90" s="109" t="s">
        <v>335</v>
      </c>
      <c r="D90" s="110">
        <f>D91+D97</f>
        <v>277400</v>
      </c>
      <c r="E90" s="110">
        <f>E91+E97</f>
        <v>133550.08000000002</v>
      </c>
      <c r="F90" s="111">
        <f t="shared" si="0"/>
        <v>143849.91999999998</v>
      </c>
    </row>
    <row r="91" spans="1:6" ht="12.75">
      <c r="A91" s="103" t="s">
        <v>46</v>
      </c>
      <c r="B91" s="108">
        <v>200</v>
      </c>
      <c r="C91" s="109" t="s">
        <v>336</v>
      </c>
      <c r="D91" s="110">
        <f>D92+D95</f>
        <v>261100</v>
      </c>
      <c r="E91" s="110">
        <f>E92+E95</f>
        <v>133550.08000000002</v>
      </c>
      <c r="F91" s="111">
        <f t="shared" si="0"/>
        <v>127549.91999999998</v>
      </c>
    </row>
    <row r="92" spans="1:6" ht="25.5">
      <c r="A92" s="103" t="s">
        <v>47</v>
      </c>
      <c r="B92" s="108">
        <v>200</v>
      </c>
      <c r="C92" s="109" t="s">
        <v>337</v>
      </c>
      <c r="D92" s="110">
        <f>D93+D94</f>
        <v>259100</v>
      </c>
      <c r="E92" s="110">
        <f>E93+E94</f>
        <v>133550.08000000002</v>
      </c>
      <c r="F92" s="111">
        <f t="shared" si="0"/>
        <v>125549.91999999998</v>
      </c>
    </row>
    <row r="93" spans="1:6" ht="12.75">
      <c r="A93" s="103" t="s">
        <v>48</v>
      </c>
      <c r="B93" s="108">
        <v>200</v>
      </c>
      <c r="C93" s="109" t="s">
        <v>338</v>
      </c>
      <c r="D93" s="134">
        <v>196400</v>
      </c>
      <c r="E93" s="134">
        <v>101016.72</v>
      </c>
      <c r="F93" s="111">
        <f t="shared" si="0"/>
        <v>95383.28</v>
      </c>
    </row>
    <row r="94" spans="1:6" ht="12.75">
      <c r="A94" s="103" t="s">
        <v>50</v>
      </c>
      <c r="B94" s="108">
        <v>200</v>
      </c>
      <c r="C94" s="109" t="s">
        <v>339</v>
      </c>
      <c r="D94" s="134">
        <v>62700</v>
      </c>
      <c r="E94" s="134">
        <v>32533.36</v>
      </c>
      <c r="F94" s="111">
        <f t="shared" si="0"/>
        <v>30166.64</v>
      </c>
    </row>
    <row r="95" spans="1:6" ht="12.75">
      <c r="A95" s="103" t="s">
        <v>51</v>
      </c>
      <c r="B95" s="108">
        <v>200</v>
      </c>
      <c r="C95" s="109" t="s">
        <v>340</v>
      </c>
      <c r="D95" s="110">
        <f>D96</f>
        <v>2000</v>
      </c>
      <c r="E95" s="110">
        <f>E96</f>
        <v>0</v>
      </c>
      <c r="F95" s="111">
        <f t="shared" si="0"/>
        <v>2000</v>
      </c>
    </row>
    <row r="96" spans="1:6" ht="12.75">
      <c r="A96" s="103" t="s">
        <v>191</v>
      </c>
      <c r="B96" s="108">
        <v>200</v>
      </c>
      <c r="C96" s="109" t="s">
        <v>341</v>
      </c>
      <c r="D96" s="134">
        <v>2000</v>
      </c>
      <c r="E96" s="134">
        <v>0</v>
      </c>
      <c r="F96" s="111">
        <f t="shared" si="0"/>
        <v>2000</v>
      </c>
    </row>
    <row r="97" spans="1:6" ht="12.75">
      <c r="A97" s="126" t="s">
        <v>57</v>
      </c>
      <c r="B97" s="108">
        <v>200</v>
      </c>
      <c r="C97" s="109" t="s">
        <v>342</v>
      </c>
      <c r="D97" s="110">
        <f>D99+D98</f>
        <v>16300</v>
      </c>
      <c r="E97" s="110">
        <f>E98</f>
        <v>0</v>
      </c>
      <c r="F97" s="111">
        <f t="shared" si="0"/>
        <v>16300</v>
      </c>
    </row>
    <row r="98" spans="1:6" ht="12.75">
      <c r="A98" s="103" t="s">
        <v>58</v>
      </c>
      <c r="B98" s="108">
        <v>200</v>
      </c>
      <c r="C98" s="109" t="s">
        <v>343</v>
      </c>
      <c r="D98" s="134">
        <v>8000</v>
      </c>
      <c r="E98" s="134">
        <v>0</v>
      </c>
      <c r="F98" s="111">
        <f t="shared" si="0"/>
        <v>8000</v>
      </c>
    </row>
    <row r="99" spans="1:6" ht="12.75">
      <c r="A99" s="126" t="s">
        <v>59</v>
      </c>
      <c r="B99" s="108">
        <v>200</v>
      </c>
      <c r="C99" s="109" t="s">
        <v>344</v>
      </c>
      <c r="D99" s="134">
        <v>8300</v>
      </c>
      <c r="E99" s="134">
        <v>0</v>
      </c>
      <c r="F99" s="111">
        <f t="shared" si="0"/>
        <v>8300</v>
      </c>
    </row>
    <row r="100" spans="1:6" ht="25.5">
      <c r="A100" s="126" t="s">
        <v>353</v>
      </c>
      <c r="B100" s="108">
        <v>200</v>
      </c>
      <c r="C100" s="109" t="s">
        <v>356</v>
      </c>
      <c r="D100" s="148">
        <f>D101+D105</f>
        <v>386608</v>
      </c>
      <c r="E100" s="148">
        <f>E101+E105</f>
        <v>216000</v>
      </c>
      <c r="F100" s="111">
        <f t="shared" si="0"/>
        <v>170608</v>
      </c>
    </row>
    <row r="101" spans="1:6" ht="38.25">
      <c r="A101" s="126" t="s">
        <v>354</v>
      </c>
      <c r="B101" s="108">
        <v>200</v>
      </c>
      <c r="C101" s="109" t="s">
        <v>357</v>
      </c>
      <c r="D101" s="148">
        <f aca="true" t="shared" si="5" ref="D101:E103">D102</f>
        <v>386608</v>
      </c>
      <c r="E101" s="148">
        <f t="shared" si="5"/>
        <v>216000</v>
      </c>
      <c r="F101" s="111">
        <f t="shared" si="0"/>
        <v>170608</v>
      </c>
    </row>
    <row r="102" spans="1:6" ht="38.25">
      <c r="A102" s="103" t="s">
        <v>355</v>
      </c>
      <c r="B102" s="108">
        <v>200</v>
      </c>
      <c r="C102" s="109" t="s">
        <v>358</v>
      </c>
      <c r="D102" s="148">
        <f t="shared" si="5"/>
        <v>386608</v>
      </c>
      <c r="E102" s="148">
        <f t="shared" si="5"/>
        <v>216000</v>
      </c>
      <c r="F102" s="111">
        <f t="shared" si="0"/>
        <v>170608</v>
      </c>
    </row>
    <row r="103" spans="1:6" ht="12.75">
      <c r="A103" s="103" t="s">
        <v>40</v>
      </c>
      <c r="B103" s="108">
        <v>200</v>
      </c>
      <c r="C103" s="109" t="s">
        <v>360</v>
      </c>
      <c r="D103" s="148">
        <f t="shared" si="5"/>
        <v>386608</v>
      </c>
      <c r="E103" s="148">
        <f t="shared" si="5"/>
        <v>216000</v>
      </c>
      <c r="F103" s="111">
        <f t="shared" si="0"/>
        <v>170608</v>
      </c>
    </row>
    <row r="104" spans="1:6" ht="25.5">
      <c r="A104" s="103" t="s">
        <v>70</v>
      </c>
      <c r="B104" s="108">
        <v>200</v>
      </c>
      <c r="C104" s="109" t="s">
        <v>359</v>
      </c>
      <c r="D104" s="134">
        <v>386608</v>
      </c>
      <c r="E104" s="134">
        <v>216000</v>
      </c>
      <c r="F104" s="111">
        <f t="shared" si="0"/>
        <v>170608</v>
      </c>
    </row>
    <row r="105" spans="1:6" ht="12.75">
      <c r="A105" s="103" t="s">
        <v>361</v>
      </c>
      <c r="B105" s="108">
        <v>200</v>
      </c>
      <c r="C105" s="109" t="s">
        <v>364</v>
      </c>
      <c r="D105" s="148">
        <f>D106</f>
        <v>0</v>
      </c>
      <c r="E105" s="148">
        <f>E106</f>
        <v>0</v>
      </c>
      <c r="F105" s="111">
        <f t="shared" si="0"/>
        <v>0</v>
      </c>
    </row>
    <row r="106" spans="1:6" ht="12.75">
      <c r="A106" s="103" t="s">
        <v>362</v>
      </c>
      <c r="B106" s="108">
        <v>200</v>
      </c>
      <c r="C106" s="109" t="s">
        <v>365</v>
      </c>
      <c r="D106" s="148">
        <f>D108</f>
        <v>0</v>
      </c>
      <c r="E106" s="148">
        <f>E107</f>
        <v>0</v>
      </c>
      <c r="F106" s="111">
        <f t="shared" si="0"/>
        <v>0</v>
      </c>
    </row>
    <row r="107" spans="1:6" ht="38.25">
      <c r="A107" s="103" t="s">
        <v>363</v>
      </c>
      <c r="B107" s="108">
        <v>200</v>
      </c>
      <c r="C107" s="109" t="s">
        <v>366</v>
      </c>
      <c r="D107" s="148">
        <f>D108</f>
        <v>0</v>
      </c>
      <c r="E107" s="148">
        <f>E108</f>
        <v>0</v>
      </c>
      <c r="F107" s="111">
        <f t="shared" si="0"/>
        <v>0</v>
      </c>
    </row>
    <row r="108" spans="1:6" ht="12.75">
      <c r="A108" s="126" t="s">
        <v>55</v>
      </c>
      <c r="B108" s="108">
        <v>200</v>
      </c>
      <c r="C108" s="109" t="s">
        <v>367</v>
      </c>
      <c r="D108" s="134">
        <v>0</v>
      </c>
      <c r="E108" s="134">
        <v>0</v>
      </c>
      <c r="F108" s="111">
        <f t="shared" si="0"/>
        <v>0</v>
      </c>
    </row>
    <row r="109" spans="1:6" ht="16.5" customHeight="1">
      <c r="A109" s="103" t="s">
        <v>345</v>
      </c>
      <c r="B109" s="108">
        <v>200</v>
      </c>
      <c r="C109" s="109" t="s">
        <v>347</v>
      </c>
      <c r="D109" s="110">
        <f>D110</f>
        <v>835200</v>
      </c>
      <c r="E109" s="110">
        <f>E110</f>
        <v>123141</v>
      </c>
      <c r="F109" s="111">
        <f t="shared" si="0"/>
        <v>712059</v>
      </c>
    </row>
    <row r="110" spans="1:6" ht="12.75">
      <c r="A110" s="103" t="s">
        <v>69</v>
      </c>
      <c r="B110" s="108">
        <v>200</v>
      </c>
      <c r="C110" s="109" t="s">
        <v>346</v>
      </c>
      <c r="D110" s="110">
        <f>D111</f>
        <v>835200</v>
      </c>
      <c r="E110" s="110">
        <f>E111</f>
        <v>123141</v>
      </c>
      <c r="F110" s="111">
        <f t="shared" si="0"/>
        <v>712059</v>
      </c>
    </row>
    <row r="111" spans="1:6" ht="63.75">
      <c r="A111" s="103" t="s">
        <v>348</v>
      </c>
      <c r="B111" s="108">
        <v>200</v>
      </c>
      <c r="C111" s="109" t="s">
        <v>349</v>
      </c>
      <c r="D111" s="110">
        <f>D114</f>
        <v>835200</v>
      </c>
      <c r="E111" s="110">
        <f>E113</f>
        <v>123141</v>
      </c>
      <c r="F111" s="111">
        <f t="shared" si="0"/>
        <v>712059</v>
      </c>
    </row>
    <row r="112" spans="1:6" ht="12.75">
      <c r="A112" s="103" t="s">
        <v>243</v>
      </c>
      <c r="B112" s="108">
        <v>200</v>
      </c>
      <c r="C112" s="109" t="s">
        <v>350</v>
      </c>
      <c r="D112" s="110">
        <f>D113</f>
        <v>835200</v>
      </c>
      <c r="E112" s="110">
        <f>E113</f>
        <v>123141</v>
      </c>
      <c r="F112" s="111">
        <f t="shared" si="0"/>
        <v>712059</v>
      </c>
    </row>
    <row r="113" spans="1:6" ht="12.75">
      <c r="A113" s="103" t="s">
        <v>40</v>
      </c>
      <c r="B113" s="108">
        <v>200</v>
      </c>
      <c r="C113" s="109" t="s">
        <v>351</v>
      </c>
      <c r="D113" s="110">
        <f>D114</f>
        <v>835200</v>
      </c>
      <c r="E113" s="110">
        <f>E114</f>
        <v>123141</v>
      </c>
      <c r="F113" s="111">
        <f t="shared" si="0"/>
        <v>712059</v>
      </c>
    </row>
    <row r="114" spans="1:7" ht="25.5">
      <c r="A114" s="103" t="s">
        <v>70</v>
      </c>
      <c r="B114" s="108">
        <v>200</v>
      </c>
      <c r="C114" s="109" t="s">
        <v>352</v>
      </c>
      <c r="D114" s="134">
        <v>835200</v>
      </c>
      <c r="E114" s="134">
        <v>123141</v>
      </c>
      <c r="F114" s="111">
        <f t="shared" si="0"/>
        <v>712059</v>
      </c>
      <c r="G114" s="131"/>
    </row>
    <row r="115" spans="1:6" ht="12.75">
      <c r="A115" s="103" t="s">
        <v>65</v>
      </c>
      <c r="B115" s="108">
        <v>200</v>
      </c>
      <c r="C115" s="109" t="s">
        <v>171</v>
      </c>
      <c r="D115" s="110">
        <f>D125+D154</f>
        <v>15901359</v>
      </c>
      <c r="E115" s="110">
        <f>E125+E154</f>
        <v>5460619.82</v>
      </c>
      <c r="F115" s="111">
        <f t="shared" si="0"/>
        <v>10440739.18</v>
      </c>
    </row>
    <row r="116" spans="1:6" ht="12.75">
      <c r="A116" s="103" t="s">
        <v>46</v>
      </c>
      <c r="B116" s="108">
        <v>200</v>
      </c>
      <c r="C116" s="109" t="s">
        <v>172</v>
      </c>
      <c r="D116" s="110">
        <f>D126+D155</f>
        <v>14200559</v>
      </c>
      <c r="E116" s="110">
        <f>E126+E155</f>
        <v>4062025.82</v>
      </c>
      <c r="F116" s="111">
        <f t="shared" si="0"/>
        <v>10138533.18</v>
      </c>
    </row>
    <row r="117" spans="1:6" ht="12.75">
      <c r="A117" s="103" t="s">
        <v>51</v>
      </c>
      <c r="B117" s="108">
        <v>200</v>
      </c>
      <c r="C117" s="109" t="s">
        <v>173</v>
      </c>
      <c r="D117" s="110">
        <f>D118+D119+D120</f>
        <v>14166159</v>
      </c>
      <c r="E117" s="110">
        <f>E118+E119+E120</f>
        <v>4049493.82</v>
      </c>
      <c r="F117" s="111">
        <f t="shared" si="0"/>
        <v>10116665.18</v>
      </c>
    </row>
    <row r="118" spans="1:6" ht="12.75">
      <c r="A118" s="103" t="s">
        <v>53</v>
      </c>
      <c r="B118" s="108">
        <v>200</v>
      </c>
      <c r="C118" s="109" t="s">
        <v>174</v>
      </c>
      <c r="D118" s="110">
        <f>D180</f>
        <v>1423000</v>
      </c>
      <c r="E118" s="110">
        <f>E180</f>
        <v>771075.92</v>
      </c>
      <c r="F118" s="111">
        <f t="shared" si="0"/>
        <v>651924.08</v>
      </c>
    </row>
    <row r="119" spans="1:6" ht="12.75">
      <c r="A119" s="103" t="s">
        <v>54</v>
      </c>
      <c r="B119" s="108">
        <v>200</v>
      </c>
      <c r="C119" s="109" t="s">
        <v>175</v>
      </c>
      <c r="D119" s="110">
        <f>D128+D158</f>
        <v>9533044</v>
      </c>
      <c r="E119" s="110">
        <f>E128+E158</f>
        <v>3158448.3</v>
      </c>
      <c r="F119" s="111">
        <f t="shared" si="0"/>
        <v>6374595.7</v>
      </c>
    </row>
    <row r="120" spans="1:6" ht="12.75">
      <c r="A120" s="126" t="s">
        <v>55</v>
      </c>
      <c r="B120" s="108">
        <v>200</v>
      </c>
      <c r="C120" s="109" t="s">
        <v>270</v>
      </c>
      <c r="D120" s="110">
        <f>D129+D159</f>
        <v>3210115</v>
      </c>
      <c r="E120" s="110">
        <f>E129+E159</f>
        <v>119969.6</v>
      </c>
      <c r="F120" s="111">
        <f t="shared" si="0"/>
        <v>3090145.4</v>
      </c>
    </row>
    <row r="121" spans="1:6" ht="25.5">
      <c r="A121" s="137" t="s">
        <v>244</v>
      </c>
      <c r="B121" s="108">
        <v>200</v>
      </c>
      <c r="C121" s="109" t="s">
        <v>271</v>
      </c>
      <c r="D121" s="110">
        <f>D130</f>
        <v>0</v>
      </c>
      <c r="E121" s="110">
        <f>E130</f>
        <v>0</v>
      </c>
      <c r="F121" s="111">
        <f>D121-E121</f>
        <v>0</v>
      </c>
    </row>
    <row r="122" spans="1:6" ht="38.25">
      <c r="A122" s="137" t="s">
        <v>245</v>
      </c>
      <c r="B122" s="108">
        <v>200</v>
      </c>
      <c r="C122" s="109" t="s">
        <v>272</v>
      </c>
      <c r="D122" s="110">
        <f>D131</f>
        <v>0</v>
      </c>
      <c r="E122" s="110">
        <f>E131</f>
        <v>0</v>
      </c>
      <c r="F122" s="111">
        <f>D122-E122</f>
        <v>0</v>
      </c>
    </row>
    <row r="123" spans="1:6" ht="12.75">
      <c r="A123" s="126" t="s">
        <v>57</v>
      </c>
      <c r="B123" s="108">
        <v>200</v>
      </c>
      <c r="C123" s="109" t="s">
        <v>266</v>
      </c>
      <c r="D123" s="110">
        <f>D124</f>
        <v>578810</v>
      </c>
      <c r="E123" s="110">
        <f>E124</f>
        <v>411300</v>
      </c>
      <c r="F123" s="111">
        <f>D123-E123</f>
        <v>167510</v>
      </c>
    </row>
    <row r="124" spans="1:6" ht="12.75">
      <c r="A124" s="126" t="s">
        <v>59</v>
      </c>
      <c r="B124" s="108">
        <v>200</v>
      </c>
      <c r="C124" s="109" t="s">
        <v>267</v>
      </c>
      <c r="D124" s="110">
        <f>D185+D221</f>
        <v>578810</v>
      </c>
      <c r="E124" s="110">
        <f>E185+E221</f>
        <v>411300</v>
      </c>
      <c r="F124" s="111">
        <f>D124-E124</f>
        <v>167510</v>
      </c>
    </row>
    <row r="125" spans="1:6" s="136" customFormat="1" ht="12.75">
      <c r="A125" s="126" t="s">
        <v>66</v>
      </c>
      <c r="B125" s="127">
        <v>200</v>
      </c>
      <c r="C125" s="128" t="s">
        <v>176</v>
      </c>
      <c r="D125" s="129">
        <f>D126+D132</f>
        <v>3339001</v>
      </c>
      <c r="E125" s="129">
        <f>E126+E132</f>
        <v>184671</v>
      </c>
      <c r="F125" s="130">
        <f aca="true" t="shared" si="6" ref="F125:F238">D125-E125</f>
        <v>3154330</v>
      </c>
    </row>
    <row r="126" spans="1:6" s="136" customFormat="1" ht="12.75">
      <c r="A126" s="126" t="s">
        <v>46</v>
      </c>
      <c r="B126" s="127">
        <v>200</v>
      </c>
      <c r="C126" s="128" t="s">
        <v>199</v>
      </c>
      <c r="D126" s="129">
        <f>D127+D130</f>
        <v>3204001</v>
      </c>
      <c r="E126" s="129">
        <f>E127+E130</f>
        <v>138271</v>
      </c>
      <c r="F126" s="130">
        <f t="shared" si="6"/>
        <v>3065730</v>
      </c>
    </row>
    <row r="127" spans="1:6" s="136" customFormat="1" ht="12.75">
      <c r="A127" s="126" t="s">
        <v>51</v>
      </c>
      <c r="B127" s="127">
        <v>200</v>
      </c>
      <c r="C127" s="128" t="s">
        <v>200</v>
      </c>
      <c r="D127" s="129">
        <f>D128+D129</f>
        <v>3204001</v>
      </c>
      <c r="E127" s="129">
        <f>E128+E129</f>
        <v>138271</v>
      </c>
      <c r="F127" s="130">
        <f t="shared" si="6"/>
        <v>3065730</v>
      </c>
    </row>
    <row r="128" spans="1:6" s="136" customFormat="1" ht="12.75">
      <c r="A128" s="126" t="s">
        <v>54</v>
      </c>
      <c r="B128" s="127">
        <v>200</v>
      </c>
      <c r="C128" s="128" t="s">
        <v>201</v>
      </c>
      <c r="D128" s="129">
        <f>D150</f>
        <v>95400</v>
      </c>
      <c r="E128" s="129">
        <f>E150</f>
        <v>35600</v>
      </c>
      <c r="F128" s="130">
        <f t="shared" si="6"/>
        <v>59800</v>
      </c>
    </row>
    <row r="129" spans="1:6" s="136" customFormat="1" ht="12.75">
      <c r="A129" s="126" t="s">
        <v>55</v>
      </c>
      <c r="B129" s="127">
        <v>200</v>
      </c>
      <c r="C129" s="128" t="s">
        <v>202</v>
      </c>
      <c r="D129" s="129">
        <f>D145+D151</f>
        <v>3108601</v>
      </c>
      <c r="E129" s="129">
        <f>E145+E151</f>
        <v>102671</v>
      </c>
      <c r="F129" s="130">
        <f t="shared" si="6"/>
        <v>3005930</v>
      </c>
    </row>
    <row r="130" spans="1:6" s="136" customFormat="1" ht="25.5">
      <c r="A130" s="137" t="s">
        <v>244</v>
      </c>
      <c r="B130" s="127">
        <v>200</v>
      </c>
      <c r="C130" s="128" t="s">
        <v>203</v>
      </c>
      <c r="D130" s="129">
        <f>D131</f>
        <v>0</v>
      </c>
      <c r="E130" s="129">
        <f>E131</f>
        <v>0</v>
      </c>
      <c r="F130" s="130">
        <f t="shared" si="6"/>
        <v>0</v>
      </c>
    </row>
    <row r="131" spans="1:6" s="136" customFormat="1" ht="38.25">
      <c r="A131" s="137" t="s">
        <v>245</v>
      </c>
      <c r="B131" s="127">
        <v>200</v>
      </c>
      <c r="C131" s="128" t="s">
        <v>204</v>
      </c>
      <c r="D131" s="145">
        <f>D139</f>
        <v>0</v>
      </c>
      <c r="E131" s="145">
        <f>E140</f>
        <v>0</v>
      </c>
      <c r="F131" s="130">
        <f t="shared" si="6"/>
        <v>0</v>
      </c>
    </row>
    <row r="132" spans="1:6" s="136" customFormat="1" ht="12.75">
      <c r="A132" s="126" t="s">
        <v>57</v>
      </c>
      <c r="B132" s="127"/>
      <c r="C132" s="128" t="s">
        <v>309</v>
      </c>
      <c r="D132" s="129">
        <f>D133+D134</f>
        <v>135000</v>
      </c>
      <c r="E132" s="129">
        <f>E133+E134</f>
        <v>46400</v>
      </c>
      <c r="F132" s="111">
        <f t="shared" si="6"/>
        <v>88600</v>
      </c>
    </row>
    <row r="133" spans="1:6" s="136" customFormat="1" ht="12.75">
      <c r="A133" s="103" t="s">
        <v>58</v>
      </c>
      <c r="B133" s="127"/>
      <c r="C133" s="128" t="s">
        <v>310</v>
      </c>
      <c r="D133" s="129">
        <f>D153</f>
        <v>135000</v>
      </c>
      <c r="E133" s="129">
        <f>E153</f>
        <v>46400</v>
      </c>
      <c r="F133" s="111">
        <f t="shared" si="6"/>
        <v>88600</v>
      </c>
    </row>
    <row r="134" spans="1:6" s="136" customFormat="1" ht="12.75">
      <c r="A134" s="103" t="s">
        <v>59</v>
      </c>
      <c r="B134" s="127"/>
      <c r="C134" s="128" t="s">
        <v>311</v>
      </c>
      <c r="D134" s="145">
        <v>0</v>
      </c>
      <c r="E134" s="145">
        <v>0</v>
      </c>
      <c r="F134" s="111">
        <f t="shared" si="6"/>
        <v>0</v>
      </c>
    </row>
    <row r="135" spans="1:6" ht="12.75">
      <c r="A135" s="133" t="s">
        <v>69</v>
      </c>
      <c r="B135" s="108">
        <v>200</v>
      </c>
      <c r="C135" s="128" t="s">
        <v>176</v>
      </c>
      <c r="D135" s="110">
        <f aca="true" t="shared" si="7" ref="D135:E139">D136</f>
        <v>0</v>
      </c>
      <c r="E135" s="110">
        <f t="shared" si="7"/>
        <v>0</v>
      </c>
      <c r="F135" s="111">
        <f t="shared" si="6"/>
        <v>0</v>
      </c>
    </row>
    <row r="136" spans="1:6" ht="75" customHeight="1">
      <c r="A136" s="133" t="s">
        <v>241</v>
      </c>
      <c r="B136" s="108">
        <v>200</v>
      </c>
      <c r="C136" s="109" t="s">
        <v>246</v>
      </c>
      <c r="D136" s="110">
        <f t="shared" si="7"/>
        <v>0</v>
      </c>
      <c r="E136" s="110">
        <f t="shared" si="7"/>
        <v>0</v>
      </c>
      <c r="F136" s="111">
        <f t="shared" si="6"/>
        <v>0</v>
      </c>
    </row>
    <row r="137" spans="1:6" ht="61.5" customHeight="1">
      <c r="A137" s="133" t="s">
        <v>242</v>
      </c>
      <c r="B137" s="108">
        <v>200</v>
      </c>
      <c r="C137" s="109" t="s">
        <v>246</v>
      </c>
      <c r="D137" s="110">
        <f t="shared" si="7"/>
        <v>0</v>
      </c>
      <c r="E137" s="110">
        <f t="shared" si="7"/>
        <v>0</v>
      </c>
      <c r="F137" s="111">
        <f t="shared" si="6"/>
        <v>0</v>
      </c>
    </row>
    <row r="138" spans="1:6" ht="12.75">
      <c r="A138" s="133" t="s">
        <v>243</v>
      </c>
      <c r="B138" s="108">
        <v>200</v>
      </c>
      <c r="C138" s="109" t="s">
        <v>368</v>
      </c>
      <c r="D138" s="110">
        <f t="shared" si="7"/>
        <v>0</v>
      </c>
      <c r="E138" s="110">
        <f t="shared" si="7"/>
        <v>0</v>
      </c>
      <c r="F138" s="111">
        <f t="shared" si="6"/>
        <v>0</v>
      </c>
    </row>
    <row r="139" spans="1:6" ht="25.5">
      <c r="A139" s="133" t="s">
        <v>244</v>
      </c>
      <c r="B139" s="108">
        <v>200</v>
      </c>
      <c r="C139" s="109" t="s">
        <v>369</v>
      </c>
      <c r="D139" s="110">
        <f t="shared" si="7"/>
        <v>0</v>
      </c>
      <c r="E139" s="110">
        <f t="shared" si="7"/>
        <v>0</v>
      </c>
      <c r="F139" s="111">
        <f t="shared" si="6"/>
        <v>0</v>
      </c>
    </row>
    <row r="140" spans="1:6" ht="38.25">
      <c r="A140" s="133" t="s">
        <v>245</v>
      </c>
      <c r="B140" s="108">
        <v>200</v>
      </c>
      <c r="C140" s="109" t="s">
        <v>247</v>
      </c>
      <c r="D140" s="134">
        <v>0</v>
      </c>
      <c r="E140" s="134">
        <f>E141</f>
        <v>0</v>
      </c>
      <c r="F140" s="111">
        <f t="shared" si="6"/>
        <v>0</v>
      </c>
    </row>
    <row r="141" spans="1:6" ht="12.75">
      <c r="A141" s="143" t="s">
        <v>370</v>
      </c>
      <c r="B141" s="108">
        <v>200</v>
      </c>
      <c r="C141" s="109" t="s">
        <v>373</v>
      </c>
      <c r="D141" s="148">
        <f>D142</f>
        <v>2903601</v>
      </c>
      <c r="E141" s="148">
        <f>E142</f>
        <v>0</v>
      </c>
      <c r="F141" s="111">
        <f t="shared" si="6"/>
        <v>2903601</v>
      </c>
    </row>
    <row r="142" spans="1:6" ht="38.25">
      <c r="A142" s="143" t="s">
        <v>371</v>
      </c>
      <c r="B142" s="108">
        <v>200</v>
      </c>
      <c r="C142" s="109" t="s">
        <v>374</v>
      </c>
      <c r="D142" s="148">
        <f>D143</f>
        <v>2903601</v>
      </c>
      <c r="E142" s="148">
        <f>E143</f>
        <v>0</v>
      </c>
      <c r="F142" s="111">
        <f t="shared" si="6"/>
        <v>2903601</v>
      </c>
    </row>
    <row r="143" spans="1:6" ht="51">
      <c r="A143" s="143" t="s">
        <v>372</v>
      </c>
      <c r="B143" s="108">
        <v>200</v>
      </c>
      <c r="C143" s="109" t="s">
        <v>375</v>
      </c>
      <c r="D143" s="148">
        <f>D144</f>
        <v>2903601</v>
      </c>
      <c r="E143" s="148">
        <f>E144</f>
        <v>0</v>
      </c>
      <c r="F143" s="111">
        <f t="shared" si="6"/>
        <v>2903601</v>
      </c>
    </row>
    <row r="144" spans="1:6" ht="25.5">
      <c r="A144" s="143" t="s">
        <v>219</v>
      </c>
      <c r="B144" s="108">
        <v>200</v>
      </c>
      <c r="C144" s="109" t="s">
        <v>376</v>
      </c>
      <c r="D144" s="148">
        <f>D145</f>
        <v>2903601</v>
      </c>
      <c r="E144" s="148">
        <f>E145</f>
        <v>0</v>
      </c>
      <c r="F144" s="111">
        <f t="shared" si="6"/>
        <v>2903601</v>
      </c>
    </row>
    <row r="145" spans="1:6" ht="12.75">
      <c r="A145" s="126" t="s">
        <v>55</v>
      </c>
      <c r="B145" s="108">
        <v>200</v>
      </c>
      <c r="C145" s="109" t="s">
        <v>377</v>
      </c>
      <c r="D145" s="134">
        <v>2903601</v>
      </c>
      <c r="E145" s="134">
        <v>0</v>
      </c>
      <c r="F145" s="111">
        <f t="shared" si="6"/>
        <v>2903601</v>
      </c>
    </row>
    <row r="146" spans="1:6" ht="12.75">
      <c r="A146" s="144" t="s">
        <v>248</v>
      </c>
      <c r="B146" s="108">
        <v>200</v>
      </c>
      <c r="C146" s="109" t="s">
        <v>380</v>
      </c>
      <c r="D146" s="148">
        <f>D147</f>
        <v>435400</v>
      </c>
      <c r="E146" s="148">
        <f>E147</f>
        <v>184671</v>
      </c>
      <c r="F146" s="111">
        <f t="shared" si="6"/>
        <v>250729</v>
      </c>
    </row>
    <row r="147" spans="1:6" ht="38.25">
      <c r="A147" s="143" t="s">
        <v>378</v>
      </c>
      <c r="B147" s="108">
        <v>200</v>
      </c>
      <c r="C147" s="109" t="s">
        <v>381</v>
      </c>
      <c r="D147" s="148">
        <f>D148</f>
        <v>435400</v>
      </c>
      <c r="E147" s="148">
        <f>E148</f>
        <v>184671</v>
      </c>
      <c r="F147" s="111">
        <f t="shared" si="6"/>
        <v>250729</v>
      </c>
    </row>
    <row r="148" spans="1:6" ht="25.5">
      <c r="A148" s="143" t="s">
        <v>379</v>
      </c>
      <c r="B148" s="108">
        <v>200</v>
      </c>
      <c r="C148" s="109" t="s">
        <v>382</v>
      </c>
      <c r="D148" s="148">
        <f>D149+D152</f>
        <v>435400</v>
      </c>
      <c r="E148" s="148">
        <f>E149+E152</f>
        <v>184671</v>
      </c>
      <c r="F148" s="111">
        <f t="shared" si="6"/>
        <v>250729</v>
      </c>
    </row>
    <row r="149" spans="1:6" ht="12.75">
      <c r="A149" s="103" t="s">
        <v>51</v>
      </c>
      <c r="B149" s="108">
        <v>200</v>
      </c>
      <c r="C149" s="109" t="s">
        <v>383</v>
      </c>
      <c r="D149" s="148">
        <f>D150+D151</f>
        <v>300400</v>
      </c>
      <c r="E149" s="148">
        <f>E150+E151</f>
        <v>138271</v>
      </c>
      <c r="F149" s="111">
        <f t="shared" si="6"/>
        <v>162129</v>
      </c>
    </row>
    <row r="150" spans="1:6" ht="12.75">
      <c r="A150" s="141" t="s">
        <v>54</v>
      </c>
      <c r="B150" s="108">
        <v>200</v>
      </c>
      <c r="C150" s="109" t="s">
        <v>384</v>
      </c>
      <c r="D150" s="134">
        <v>95400</v>
      </c>
      <c r="E150" s="134">
        <v>35600</v>
      </c>
      <c r="F150" s="111">
        <f t="shared" si="6"/>
        <v>59800</v>
      </c>
    </row>
    <row r="151" spans="1:6" ht="12.75">
      <c r="A151" s="126" t="s">
        <v>55</v>
      </c>
      <c r="B151" s="108">
        <v>200</v>
      </c>
      <c r="C151" s="109" t="s">
        <v>385</v>
      </c>
      <c r="D151" s="134">
        <v>205000</v>
      </c>
      <c r="E151" s="134">
        <v>102671</v>
      </c>
      <c r="F151" s="111">
        <f t="shared" si="6"/>
        <v>102329</v>
      </c>
    </row>
    <row r="152" spans="1:6" ht="12.75">
      <c r="A152" s="126" t="s">
        <v>57</v>
      </c>
      <c r="B152" s="108">
        <v>200</v>
      </c>
      <c r="C152" s="109" t="s">
        <v>386</v>
      </c>
      <c r="D152" s="148">
        <f>D153</f>
        <v>135000</v>
      </c>
      <c r="E152" s="148">
        <f>E153</f>
        <v>46400</v>
      </c>
      <c r="F152" s="111">
        <f t="shared" si="6"/>
        <v>88600</v>
      </c>
    </row>
    <row r="153" spans="1:6" ht="12.75">
      <c r="A153" s="103" t="s">
        <v>58</v>
      </c>
      <c r="B153" s="108">
        <v>200</v>
      </c>
      <c r="C153" s="109" t="s">
        <v>387</v>
      </c>
      <c r="D153" s="134">
        <v>135000</v>
      </c>
      <c r="E153" s="134">
        <v>46400</v>
      </c>
      <c r="F153" s="111">
        <f t="shared" si="6"/>
        <v>88600</v>
      </c>
    </row>
    <row r="154" spans="1:6" s="131" customFormat="1" ht="12.75">
      <c r="A154" s="126" t="s">
        <v>67</v>
      </c>
      <c r="B154" s="127">
        <v>200</v>
      </c>
      <c r="C154" s="128" t="s">
        <v>177</v>
      </c>
      <c r="D154" s="129">
        <f>D155+D161</f>
        <v>12562358</v>
      </c>
      <c r="E154" s="129">
        <f>E155+E161</f>
        <v>5275948.82</v>
      </c>
      <c r="F154" s="130">
        <f t="shared" si="6"/>
        <v>7286409.18</v>
      </c>
    </row>
    <row r="155" spans="1:6" ht="12.75">
      <c r="A155" s="103" t="s">
        <v>46</v>
      </c>
      <c r="B155" s="108">
        <v>200</v>
      </c>
      <c r="C155" s="109" t="s">
        <v>178</v>
      </c>
      <c r="D155" s="110">
        <f>D156+D160</f>
        <v>10996558</v>
      </c>
      <c r="E155" s="110">
        <f>E156+E160</f>
        <v>3923754.82</v>
      </c>
      <c r="F155" s="111">
        <f t="shared" si="6"/>
        <v>7072803.18</v>
      </c>
    </row>
    <row r="156" spans="1:6" ht="12.75">
      <c r="A156" s="103" t="s">
        <v>51</v>
      </c>
      <c r="B156" s="108">
        <v>200</v>
      </c>
      <c r="C156" s="109" t="s">
        <v>179</v>
      </c>
      <c r="D156" s="110">
        <f>D157+D158+D159</f>
        <v>10962158</v>
      </c>
      <c r="E156" s="110">
        <f>E157+E158+E159</f>
        <v>3911222.82</v>
      </c>
      <c r="F156" s="111">
        <f t="shared" si="6"/>
        <v>7050935.18</v>
      </c>
    </row>
    <row r="157" spans="1:6" ht="12.75">
      <c r="A157" s="137" t="s">
        <v>53</v>
      </c>
      <c r="B157" s="108">
        <v>200</v>
      </c>
      <c r="C157" s="109" t="s">
        <v>273</v>
      </c>
      <c r="D157" s="148">
        <f>D180</f>
        <v>1423000</v>
      </c>
      <c r="E157" s="148">
        <f>E180</f>
        <v>771075.92</v>
      </c>
      <c r="F157" s="111">
        <f t="shared" si="6"/>
        <v>651924.08</v>
      </c>
    </row>
    <row r="158" spans="1:6" ht="12.75">
      <c r="A158" s="141" t="s">
        <v>54</v>
      </c>
      <c r="B158" s="108">
        <v>200</v>
      </c>
      <c r="C158" s="109" t="s">
        <v>274</v>
      </c>
      <c r="D158" s="148">
        <f>D168+D176+D181+D190+D198+D203+D212</f>
        <v>9437644</v>
      </c>
      <c r="E158" s="148">
        <f>E168+E176+E181+E190+E198+E203+E212</f>
        <v>3122848.3</v>
      </c>
      <c r="F158" s="111">
        <f t="shared" si="6"/>
        <v>6314795.7</v>
      </c>
    </row>
    <row r="159" spans="1:6" ht="12.75">
      <c r="A159" s="126" t="s">
        <v>55</v>
      </c>
      <c r="B159" s="108">
        <v>200</v>
      </c>
      <c r="C159" s="109" t="s">
        <v>275</v>
      </c>
      <c r="D159" s="148">
        <f>D182+D204+D213+D169</f>
        <v>101514</v>
      </c>
      <c r="E159" s="148">
        <f>E182+E204+E213+E169</f>
        <v>17298.6</v>
      </c>
      <c r="F159" s="111">
        <f t="shared" si="6"/>
        <v>84215.4</v>
      </c>
    </row>
    <row r="160" spans="1:6" ht="12.75">
      <c r="A160" s="126" t="s">
        <v>56</v>
      </c>
      <c r="B160" s="108">
        <v>200</v>
      </c>
      <c r="C160" s="109" t="s">
        <v>490</v>
      </c>
      <c r="D160" s="148">
        <f>D205</f>
        <v>34400</v>
      </c>
      <c r="E160" s="148">
        <f>E205</f>
        <v>12532</v>
      </c>
      <c r="F160" s="111">
        <f t="shared" si="6"/>
        <v>21868</v>
      </c>
    </row>
    <row r="161" spans="1:6" ht="12.75">
      <c r="A161" s="126" t="s">
        <v>57</v>
      </c>
      <c r="B161" s="108">
        <v>200</v>
      </c>
      <c r="C161" s="109" t="s">
        <v>268</v>
      </c>
      <c r="D161" s="110">
        <f>D162+D163</f>
        <v>1565800</v>
      </c>
      <c r="E161" s="110">
        <f>E162+E163</f>
        <v>1352194</v>
      </c>
      <c r="F161" s="111">
        <f t="shared" si="6"/>
        <v>213606</v>
      </c>
    </row>
    <row r="162" spans="1:6" ht="12.75">
      <c r="A162" s="103" t="s">
        <v>58</v>
      </c>
      <c r="B162" s="108">
        <v>200</v>
      </c>
      <c r="C162" s="109" t="s">
        <v>491</v>
      </c>
      <c r="D162" s="110">
        <f>D184+D207+D192</f>
        <v>814000</v>
      </c>
      <c r="E162" s="110">
        <f>E184+E207+E192</f>
        <v>793458</v>
      </c>
      <c r="F162" s="111">
        <f t="shared" si="6"/>
        <v>20542</v>
      </c>
    </row>
    <row r="163" spans="1:6" ht="12.75">
      <c r="A163" s="126" t="s">
        <v>59</v>
      </c>
      <c r="B163" s="108">
        <v>200</v>
      </c>
      <c r="C163" s="109" t="s">
        <v>269</v>
      </c>
      <c r="D163" s="148">
        <f>D185+D193+D208</f>
        <v>751800</v>
      </c>
      <c r="E163" s="148">
        <f>E185+E193+E208</f>
        <v>558736</v>
      </c>
      <c r="F163" s="111">
        <f t="shared" si="6"/>
        <v>193064</v>
      </c>
    </row>
    <row r="164" spans="1:6" ht="12.75">
      <c r="A164" s="126" t="s">
        <v>370</v>
      </c>
      <c r="B164" s="108">
        <v>200</v>
      </c>
      <c r="C164" s="128" t="s">
        <v>389</v>
      </c>
      <c r="D164" s="110">
        <f aca="true" t="shared" si="8" ref="D164:E167">D165</f>
        <v>6439940</v>
      </c>
      <c r="E164" s="110">
        <f t="shared" si="8"/>
        <v>886811.4</v>
      </c>
      <c r="F164" s="111">
        <f t="shared" si="6"/>
        <v>5553128.6</v>
      </c>
    </row>
    <row r="165" spans="1:6" ht="51">
      <c r="A165" s="126" t="s">
        <v>388</v>
      </c>
      <c r="B165" s="108">
        <v>200</v>
      </c>
      <c r="C165" s="128" t="s">
        <v>390</v>
      </c>
      <c r="D165" s="110">
        <f t="shared" si="8"/>
        <v>6439940</v>
      </c>
      <c r="E165" s="110">
        <f t="shared" si="8"/>
        <v>886811.4</v>
      </c>
      <c r="F165" s="111">
        <f t="shared" si="6"/>
        <v>5553128.6</v>
      </c>
    </row>
    <row r="166" spans="1:6" ht="12.75">
      <c r="A166" s="126" t="s">
        <v>228</v>
      </c>
      <c r="B166" s="108">
        <v>200</v>
      </c>
      <c r="C166" s="128" t="s">
        <v>391</v>
      </c>
      <c r="D166" s="110">
        <f t="shared" si="8"/>
        <v>6439940</v>
      </c>
      <c r="E166" s="110">
        <f t="shared" si="8"/>
        <v>886811.4</v>
      </c>
      <c r="F166" s="111">
        <f t="shared" si="6"/>
        <v>5553128.6</v>
      </c>
    </row>
    <row r="167" spans="1:6" ht="12.75">
      <c r="A167" s="103" t="s">
        <v>51</v>
      </c>
      <c r="B167" s="108">
        <v>200</v>
      </c>
      <c r="C167" s="128" t="s">
        <v>392</v>
      </c>
      <c r="D167" s="110">
        <f>D168+D169</f>
        <v>6439940</v>
      </c>
      <c r="E167" s="110">
        <f t="shared" si="8"/>
        <v>886811.4</v>
      </c>
      <c r="F167" s="111">
        <f t="shared" si="6"/>
        <v>5553128.6</v>
      </c>
    </row>
    <row r="168" spans="1:6" ht="12.75">
      <c r="A168" s="141" t="s">
        <v>54</v>
      </c>
      <c r="B168" s="108">
        <v>200</v>
      </c>
      <c r="C168" s="128" t="s">
        <v>393</v>
      </c>
      <c r="D168" s="149">
        <v>6379940</v>
      </c>
      <c r="E168" s="149">
        <v>886811.4</v>
      </c>
      <c r="F168" s="111">
        <f t="shared" si="6"/>
        <v>5493128.6</v>
      </c>
    </row>
    <row r="169" spans="1:6" ht="12.75">
      <c r="A169" s="126" t="s">
        <v>55</v>
      </c>
      <c r="B169" s="108">
        <v>200</v>
      </c>
      <c r="C169" s="128" t="s">
        <v>549</v>
      </c>
      <c r="D169" s="149">
        <v>60000</v>
      </c>
      <c r="E169" s="149">
        <v>0</v>
      </c>
      <c r="F169" s="111">
        <f t="shared" si="6"/>
        <v>60000</v>
      </c>
    </row>
    <row r="170" spans="1:6" ht="12.75">
      <c r="A170" s="103" t="s">
        <v>248</v>
      </c>
      <c r="B170" s="108">
        <v>200</v>
      </c>
      <c r="C170" s="109" t="s">
        <v>249</v>
      </c>
      <c r="D170" s="110">
        <f aca="true" t="shared" si="9" ref="D170:E175">D171</f>
        <v>915000</v>
      </c>
      <c r="E170" s="110">
        <f t="shared" si="9"/>
        <v>465319</v>
      </c>
      <c r="F170" s="111">
        <f t="shared" si="6"/>
        <v>449681</v>
      </c>
    </row>
    <row r="171" spans="1:6" ht="39" customHeight="1">
      <c r="A171" s="138" t="s">
        <v>250</v>
      </c>
      <c r="B171" s="108">
        <v>200</v>
      </c>
      <c r="C171" s="109" t="s">
        <v>251</v>
      </c>
      <c r="D171" s="110">
        <f>D173</f>
        <v>915000</v>
      </c>
      <c r="E171" s="110">
        <f>E173</f>
        <v>465319</v>
      </c>
      <c r="F171" s="111">
        <f t="shared" si="6"/>
        <v>449681</v>
      </c>
    </row>
    <row r="172" spans="1:6" ht="39" customHeight="1">
      <c r="A172" s="138" t="s">
        <v>252</v>
      </c>
      <c r="B172" s="108">
        <v>200</v>
      </c>
      <c r="C172" s="109" t="s">
        <v>253</v>
      </c>
      <c r="D172" s="110">
        <f>D173</f>
        <v>915000</v>
      </c>
      <c r="E172" s="110">
        <f>E173</f>
        <v>465319</v>
      </c>
      <c r="F172" s="111"/>
    </row>
    <row r="173" spans="1:6" ht="16.5" customHeight="1">
      <c r="A173" s="103" t="s">
        <v>228</v>
      </c>
      <c r="B173" s="108">
        <v>200</v>
      </c>
      <c r="C173" s="109" t="s">
        <v>254</v>
      </c>
      <c r="D173" s="110">
        <f t="shared" si="9"/>
        <v>915000</v>
      </c>
      <c r="E173" s="110">
        <f t="shared" si="9"/>
        <v>465319</v>
      </c>
      <c r="F173" s="111">
        <f t="shared" si="6"/>
        <v>449681</v>
      </c>
    </row>
    <row r="174" spans="1:6" ht="12.75">
      <c r="A174" s="103" t="s">
        <v>46</v>
      </c>
      <c r="B174" s="108">
        <v>200</v>
      </c>
      <c r="C174" s="109" t="s">
        <v>255</v>
      </c>
      <c r="D174" s="110">
        <f t="shared" si="9"/>
        <v>915000</v>
      </c>
      <c r="E174" s="110">
        <f t="shared" si="9"/>
        <v>465319</v>
      </c>
      <c r="F174" s="111">
        <f t="shared" si="6"/>
        <v>449681</v>
      </c>
    </row>
    <row r="175" spans="1:6" ht="12.75">
      <c r="A175" s="103" t="s">
        <v>51</v>
      </c>
      <c r="B175" s="108">
        <v>200</v>
      </c>
      <c r="C175" s="109" t="s">
        <v>256</v>
      </c>
      <c r="D175" s="110">
        <f t="shared" si="9"/>
        <v>915000</v>
      </c>
      <c r="E175" s="110">
        <f t="shared" si="9"/>
        <v>465319</v>
      </c>
      <c r="F175" s="111">
        <f t="shared" si="6"/>
        <v>449681</v>
      </c>
    </row>
    <row r="176" spans="1:6" ht="12.75">
      <c r="A176" s="103" t="s">
        <v>54</v>
      </c>
      <c r="B176" s="108">
        <v>200</v>
      </c>
      <c r="C176" s="109" t="s">
        <v>257</v>
      </c>
      <c r="D176" s="134">
        <v>915000</v>
      </c>
      <c r="E176" s="134">
        <v>465319</v>
      </c>
      <c r="F176" s="111">
        <f t="shared" si="6"/>
        <v>449681</v>
      </c>
    </row>
    <row r="177" spans="1:6" s="131" customFormat="1" ht="76.5">
      <c r="A177" s="139" t="s">
        <v>259</v>
      </c>
      <c r="B177" s="127">
        <v>200</v>
      </c>
      <c r="C177" s="128" t="s">
        <v>258</v>
      </c>
      <c r="D177" s="129">
        <f>D178+D183</f>
        <v>2050000</v>
      </c>
      <c r="E177" s="129">
        <f>E178+E183</f>
        <v>1252994.92</v>
      </c>
      <c r="F177" s="130">
        <f>D177-E177</f>
        <v>797005.0800000001</v>
      </c>
    </row>
    <row r="178" spans="1:6" s="131" customFormat="1" ht="12.75">
      <c r="A178" s="139" t="s">
        <v>46</v>
      </c>
      <c r="B178" s="127">
        <v>200</v>
      </c>
      <c r="C178" s="128" t="s">
        <v>260</v>
      </c>
      <c r="D178" s="129">
        <f>D179</f>
        <v>1723400</v>
      </c>
      <c r="E178" s="129">
        <f>E179</f>
        <v>968463.92</v>
      </c>
      <c r="F178" s="130"/>
    </row>
    <row r="179" spans="1:6" s="131" customFormat="1" ht="12.75">
      <c r="A179" s="140" t="s">
        <v>51</v>
      </c>
      <c r="B179" s="127">
        <v>200</v>
      </c>
      <c r="C179" s="128" t="s">
        <v>261</v>
      </c>
      <c r="D179" s="129">
        <f>D180+D181+D182</f>
        <v>1723400</v>
      </c>
      <c r="E179" s="129">
        <f>E180+E181+E182</f>
        <v>968463.92</v>
      </c>
      <c r="F179" s="130">
        <f t="shared" si="6"/>
        <v>754936.08</v>
      </c>
    </row>
    <row r="180" spans="1:6" s="131" customFormat="1" ht="12.75">
      <c r="A180" s="137" t="s">
        <v>53</v>
      </c>
      <c r="B180" s="127">
        <v>200</v>
      </c>
      <c r="C180" s="128" t="s">
        <v>262</v>
      </c>
      <c r="D180" s="135">
        <v>1423000</v>
      </c>
      <c r="E180" s="135">
        <v>771075.92</v>
      </c>
      <c r="F180" s="130">
        <f t="shared" si="6"/>
        <v>651924.08</v>
      </c>
    </row>
    <row r="181" spans="1:6" s="131" customFormat="1" ht="12.75">
      <c r="A181" s="141" t="s">
        <v>54</v>
      </c>
      <c r="B181" s="127">
        <v>200</v>
      </c>
      <c r="C181" s="128" t="s">
        <v>263</v>
      </c>
      <c r="D181" s="135">
        <v>293400</v>
      </c>
      <c r="E181" s="135">
        <v>197388</v>
      </c>
      <c r="F181" s="130">
        <f>D181-E181</f>
        <v>96012</v>
      </c>
    </row>
    <row r="182" spans="1:6" s="131" customFormat="1" ht="12.75">
      <c r="A182" s="126" t="s">
        <v>55</v>
      </c>
      <c r="B182" s="127">
        <v>200</v>
      </c>
      <c r="C182" s="128" t="s">
        <v>394</v>
      </c>
      <c r="D182" s="135">
        <v>7000</v>
      </c>
      <c r="E182" s="135">
        <v>0</v>
      </c>
      <c r="F182" s="111">
        <f>D182-E182</f>
        <v>7000</v>
      </c>
    </row>
    <row r="183" spans="1:6" s="131" customFormat="1" ht="12.75">
      <c r="A183" s="126" t="s">
        <v>57</v>
      </c>
      <c r="B183" s="127">
        <v>200</v>
      </c>
      <c r="C183" s="128" t="s">
        <v>264</v>
      </c>
      <c r="D183" s="129">
        <f>D185+D184</f>
        <v>326600</v>
      </c>
      <c r="E183" s="129">
        <f>E185+E184</f>
        <v>284531</v>
      </c>
      <c r="F183" s="130">
        <f t="shared" si="6"/>
        <v>42069</v>
      </c>
    </row>
    <row r="184" spans="1:6" s="131" customFormat="1" ht="12.75">
      <c r="A184" s="103" t="s">
        <v>58</v>
      </c>
      <c r="B184" s="127">
        <v>200</v>
      </c>
      <c r="C184" s="128" t="s">
        <v>395</v>
      </c>
      <c r="D184" s="145">
        <v>20000</v>
      </c>
      <c r="E184" s="145">
        <v>0</v>
      </c>
      <c r="F184" s="111">
        <f t="shared" si="6"/>
        <v>20000</v>
      </c>
    </row>
    <row r="185" spans="1:6" s="131" customFormat="1" ht="12.75">
      <c r="A185" s="126" t="s">
        <v>59</v>
      </c>
      <c r="B185" s="127">
        <v>200</v>
      </c>
      <c r="C185" s="128" t="s">
        <v>265</v>
      </c>
      <c r="D185" s="135">
        <v>306600</v>
      </c>
      <c r="E185" s="135">
        <v>284531</v>
      </c>
      <c r="F185" s="130">
        <f t="shared" si="6"/>
        <v>22069</v>
      </c>
    </row>
    <row r="186" spans="1:6" s="131" customFormat="1" ht="12.75">
      <c r="A186" s="126" t="s">
        <v>308</v>
      </c>
      <c r="B186" s="127">
        <v>200</v>
      </c>
      <c r="C186" s="109" t="s">
        <v>396</v>
      </c>
      <c r="D186" s="129">
        <f>D187</f>
        <v>500000</v>
      </c>
      <c r="E186" s="129">
        <f>E187</f>
        <v>388197</v>
      </c>
      <c r="F186" s="130">
        <f t="shared" si="6"/>
        <v>111803</v>
      </c>
    </row>
    <row r="187" spans="1:6" s="131" customFormat="1" ht="25.5">
      <c r="A187" s="126" t="s">
        <v>219</v>
      </c>
      <c r="B187" s="127">
        <v>200</v>
      </c>
      <c r="C187" s="109" t="s">
        <v>397</v>
      </c>
      <c r="D187" s="129">
        <f>D188+D191</f>
        <v>500000</v>
      </c>
      <c r="E187" s="129">
        <f>E188+E191</f>
        <v>388197</v>
      </c>
      <c r="F187" s="130">
        <f t="shared" si="6"/>
        <v>111803</v>
      </c>
    </row>
    <row r="188" spans="1:6" s="131" customFormat="1" ht="12.75">
      <c r="A188" s="103" t="s">
        <v>46</v>
      </c>
      <c r="B188" s="127"/>
      <c r="C188" s="109" t="s">
        <v>398</v>
      </c>
      <c r="D188" s="129">
        <f>D190</f>
        <v>320000</v>
      </c>
      <c r="E188" s="129">
        <f>E190</f>
        <v>248741</v>
      </c>
      <c r="F188" s="130">
        <f t="shared" si="6"/>
        <v>71259</v>
      </c>
    </row>
    <row r="189" spans="1:6" s="131" customFormat="1" ht="12.75">
      <c r="A189" s="103" t="s">
        <v>51</v>
      </c>
      <c r="B189" s="127">
        <v>200</v>
      </c>
      <c r="C189" s="109" t="s">
        <v>399</v>
      </c>
      <c r="D189" s="129">
        <f>D190</f>
        <v>320000</v>
      </c>
      <c r="E189" s="129">
        <f>E190</f>
        <v>248741</v>
      </c>
      <c r="F189" s="130">
        <f t="shared" si="6"/>
        <v>71259</v>
      </c>
    </row>
    <row r="190" spans="1:6" s="131" customFormat="1" ht="12.75">
      <c r="A190" s="141" t="s">
        <v>54</v>
      </c>
      <c r="B190" s="127">
        <v>200</v>
      </c>
      <c r="C190" s="109" t="s">
        <v>400</v>
      </c>
      <c r="D190" s="135">
        <v>320000</v>
      </c>
      <c r="E190" s="135">
        <v>248741</v>
      </c>
      <c r="F190" s="130">
        <f t="shared" si="6"/>
        <v>71259</v>
      </c>
    </row>
    <row r="191" spans="1:6" s="131" customFormat="1" ht="12.75">
      <c r="A191" s="126" t="s">
        <v>57</v>
      </c>
      <c r="B191" s="127">
        <v>200</v>
      </c>
      <c r="C191" s="109" t="s">
        <v>401</v>
      </c>
      <c r="D191" s="147">
        <f>D192+D193</f>
        <v>180000</v>
      </c>
      <c r="E191" s="147">
        <f>E192+E193</f>
        <v>139456</v>
      </c>
      <c r="F191" s="130">
        <f t="shared" si="6"/>
        <v>40544</v>
      </c>
    </row>
    <row r="192" spans="1:6" s="131" customFormat="1" ht="12.75">
      <c r="A192" s="103" t="s">
        <v>58</v>
      </c>
      <c r="B192" s="127">
        <v>200</v>
      </c>
      <c r="C192" s="109" t="s">
        <v>519</v>
      </c>
      <c r="D192" s="135">
        <v>15000</v>
      </c>
      <c r="E192" s="135">
        <v>15000</v>
      </c>
      <c r="F192" s="130">
        <f t="shared" si="6"/>
        <v>0</v>
      </c>
    </row>
    <row r="193" spans="1:6" s="131" customFormat="1" ht="12.75">
      <c r="A193" s="126" t="s">
        <v>59</v>
      </c>
      <c r="B193" s="127">
        <v>200</v>
      </c>
      <c r="C193" s="109" t="s">
        <v>402</v>
      </c>
      <c r="D193" s="135">
        <v>165000</v>
      </c>
      <c r="E193" s="135">
        <v>124456</v>
      </c>
      <c r="F193" s="130">
        <f t="shared" si="6"/>
        <v>40544</v>
      </c>
    </row>
    <row r="194" spans="1:6" ht="12.75">
      <c r="A194" s="103" t="s">
        <v>229</v>
      </c>
      <c r="B194" s="108">
        <v>200</v>
      </c>
      <c r="C194" s="109" t="s">
        <v>396</v>
      </c>
      <c r="D194" s="110">
        <v>16481</v>
      </c>
      <c r="E194" s="110">
        <v>16481</v>
      </c>
      <c r="F194" s="130">
        <f t="shared" si="6"/>
        <v>0</v>
      </c>
    </row>
    <row r="195" spans="1:6" ht="51">
      <c r="A195" s="103" t="s">
        <v>403</v>
      </c>
      <c r="B195" s="108">
        <v>200</v>
      </c>
      <c r="C195" s="109" t="s">
        <v>404</v>
      </c>
      <c r="D195" s="110">
        <f aca="true" t="shared" si="10" ref="D195:E197">D196</f>
        <v>197300</v>
      </c>
      <c r="E195" s="110">
        <f t="shared" si="10"/>
        <v>197168</v>
      </c>
      <c r="F195" s="111">
        <f t="shared" si="6"/>
        <v>132</v>
      </c>
    </row>
    <row r="196" spans="1:6" ht="12.75">
      <c r="A196" s="103" t="s">
        <v>46</v>
      </c>
      <c r="B196" s="108">
        <v>200</v>
      </c>
      <c r="C196" s="109" t="s">
        <v>405</v>
      </c>
      <c r="D196" s="110">
        <f t="shared" si="10"/>
        <v>197300</v>
      </c>
      <c r="E196" s="110">
        <f t="shared" si="10"/>
        <v>197168</v>
      </c>
      <c r="F196" s="111">
        <f t="shared" si="6"/>
        <v>132</v>
      </c>
    </row>
    <row r="197" spans="1:6" ht="12.75">
      <c r="A197" s="103" t="s">
        <v>51</v>
      </c>
      <c r="B197" s="108">
        <v>200</v>
      </c>
      <c r="C197" s="109" t="s">
        <v>406</v>
      </c>
      <c r="D197" s="110">
        <f t="shared" si="10"/>
        <v>197300</v>
      </c>
      <c r="E197" s="110">
        <f t="shared" si="10"/>
        <v>197168</v>
      </c>
      <c r="F197" s="111">
        <f t="shared" si="6"/>
        <v>132</v>
      </c>
    </row>
    <row r="198" spans="1:6" ht="12.75">
      <c r="A198" s="103" t="s">
        <v>54</v>
      </c>
      <c r="B198" s="108">
        <v>200</v>
      </c>
      <c r="C198" s="109" t="s">
        <v>407</v>
      </c>
      <c r="D198" s="134">
        <v>197300</v>
      </c>
      <c r="E198" s="134">
        <v>197168</v>
      </c>
      <c r="F198" s="111">
        <f t="shared" si="6"/>
        <v>132</v>
      </c>
    </row>
    <row r="199" spans="1:6" ht="57" customHeight="1">
      <c r="A199" s="103" t="s">
        <v>408</v>
      </c>
      <c r="B199" s="108">
        <v>200</v>
      </c>
      <c r="C199" s="109" t="s">
        <v>396</v>
      </c>
      <c r="D199" s="110">
        <f>D200</f>
        <v>2361118</v>
      </c>
      <c r="E199" s="110">
        <f>E200</f>
        <v>2049025.27</v>
      </c>
      <c r="F199" s="111">
        <f t="shared" si="6"/>
        <v>312092.73</v>
      </c>
    </row>
    <row r="200" spans="1:6" ht="54" customHeight="1">
      <c r="A200" s="103" t="s">
        <v>408</v>
      </c>
      <c r="B200" s="108">
        <v>200</v>
      </c>
      <c r="C200" s="109" t="s">
        <v>409</v>
      </c>
      <c r="D200" s="110">
        <f>D201+D206</f>
        <v>2361118</v>
      </c>
      <c r="E200" s="110">
        <f>E201+E206</f>
        <v>2049025.27</v>
      </c>
      <c r="F200" s="111">
        <f t="shared" si="6"/>
        <v>312092.73</v>
      </c>
    </row>
    <row r="201" spans="1:6" ht="12.75">
      <c r="A201" s="103" t="s">
        <v>46</v>
      </c>
      <c r="B201" s="108">
        <v>200</v>
      </c>
      <c r="C201" s="109" t="s">
        <v>410</v>
      </c>
      <c r="D201" s="110">
        <f>D202+D205</f>
        <v>1301918</v>
      </c>
      <c r="E201" s="110">
        <f>E202+E205</f>
        <v>1120818.27</v>
      </c>
      <c r="F201" s="111">
        <f t="shared" si="6"/>
        <v>181099.72999999998</v>
      </c>
    </row>
    <row r="202" spans="1:6" ht="12.75">
      <c r="A202" s="103" t="s">
        <v>51</v>
      </c>
      <c r="B202" s="108">
        <v>200</v>
      </c>
      <c r="C202" s="109" t="s">
        <v>411</v>
      </c>
      <c r="D202" s="110">
        <f>D203+D204</f>
        <v>1267518</v>
      </c>
      <c r="E202" s="110">
        <f>E203+E204</f>
        <v>1108286.27</v>
      </c>
      <c r="F202" s="111">
        <f t="shared" si="6"/>
        <v>159231.72999999998</v>
      </c>
    </row>
    <row r="203" spans="1:6" ht="12.75">
      <c r="A203" s="103" t="s">
        <v>54</v>
      </c>
      <c r="B203" s="108">
        <v>200</v>
      </c>
      <c r="C203" s="109" t="s">
        <v>412</v>
      </c>
      <c r="D203" s="134">
        <v>1235118</v>
      </c>
      <c r="E203" s="134">
        <v>1093101.02</v>
      </c>
      <c r="F203" s="111">
        <f t="shared" si="6"/>
        <v>142016.97999999998</v>
      </c>
    </row>
    <row r="204" spans="1:6" ht="12.75">
      <c r="A204" s="126" t="s">
        <v>55</v>
      </c>
      <c r="B204" s="108">
        <v>200</v>
      </c>
      <c r="C204" s="109" t="s">
        <v>413</v>
      </c>
      <c r="D204" s="134">
        <v>32400</v>
      </c>
      <c r="E204" s="134">
        <v>15185.25</v>
      </c>
      <c r="F204" s="111">
        <f t="shared" si="6"/>
        <v>17214.75</v>
      </c>
    </row>
    <row r="205" spans="1:6" ht="12.75">
      <c r="A205" s="126" t="s">
        <v>56</v>
      </c>
      <c r="B205" s="108">
        <v>200</v>
      </c>
      <c r="C205" s="109" t="s">
        <v>414</v>
      </c>
      <c r="D205" s="134">
        <v>34400</v>
      </c>
      <c r="E205" s="134">
        <v>12532</v>
      </c>
      <c r="F205" s="130">
        <f t="shared" si="6"/>
        <v>21868</v>
      </c>
    </row>
    <row r="206" spans="1:6" ht="12.75">
      <c r="A206" s="103" t="s">
        <v>57</v>
      </c>
      <c r="B206" s="108">
        <v>200</v>
      </c>
      <c r="C206" s="109" t="s">
        <v>415</v>
      </c>
      <c r="D206" s="148">
        <f>D207+D208</f>
        <v>1059200</v>
      </c>
      <c r="E206" s="148">
        <f>E207+E208</f>
        <v>928207</v>
      </c>
      <c r="F206" s="130">
        <f t="shared" si="6"/>
        <v>130993</v>
      </c>
    </row>
    <row r="207" spans="1:6" ht="12.75">
      <c r="A207" s="103" t="s">
        <v>58</v>
      </c>
      <c r="B207" s="108">
        <v>200</v>
      </c>
      <c r="C207" s="109" t="s">
        <v>416</v>
      </c>
      <c r="D207" s="134">
        <v>779000</v>
      </c>
      <c r="E207" s="134">
        <v>778458</v>
      </c>
      <c r="F207" s="130">
        <f t="shared" si="6"/>
        <v>542</v>
      </c>
    </row>
    <row r="208" spans="1:6" ht="12.75">
      <c r="A208" s="103" t="s">
        <v>59</v>
      </c>
      <c r="B208" s="108">
        <v>200</v>
      </c>
      <c r="C208" s="109" t="s">
        <v>417</v>
      </c>
      <c r="D208" s="134">
        <v>280200</v>
      </c>
      <c r="E208" s="134">
        <v>149749</v>
      </c>
      <c r="F208" s="130">
        <f t="shared" si="6"/>
        <v>130451</v>
      </c>
    </row>
    <row r="209" spans="1:6" ht="63.75">
      <c r="A209" s="103" t="s">
        <v>484</v>
      </c>
      <c r="B209" s="108">
        <v>200</v>
      </c>
      <c r="C209" s="109" t="s">
        <v>485</v>
      </c>
      <c r="D209" s="148">
        <f>D210</f>
        <v>99000</v>
      </c>
      <c r="E209" s="148">
        <f>E210</f>
        <v>36433.229999999996</v>
      </c>
      <c r="F209" s="130">
        <f t="shared" si="6"/>
        <v>62566.770000000004</v>
      </c>
    </row>
    <row r="210" spans="1:6" ht="12.75">
      <c r="A210" s="103" t="s">
        <v>46</v>
      </c>
      <c r="B210" s="108">
        <v>200</v>
      </c>
      <c r="C210" s="109" t="s">
        <v>486</v>
      </c>
      <c r="D210" s="148">
        <f>D211</f>
        <v>99000</v>
      </c>
      <c r="E210" s="148">
        <f>E211</f>
        <v>36433.229999999996</v>
      </c>
      <c r="F210" s="130">
        <f t="shared" si="6"/>
        <v>62566.770000000004</v>
      </c>
    </row>
    <row r="211" spans="1:6" ht="12.75">
      <c r="A211" s="103" t="s">
        <v>51</v>
      </c>
      <c r="B211" s="108">
        <v>200</v>
      </c>
      <c r="C211" s="109" t="s">
        <v>487</v>
      </c>
      <c r="D211" s="148">
        <f>D212+D213</f>
        <v>99000</v>
      </c>
      <c r="E211" s="148">
        <f>E212+E213</f>
        <v>36433.229999999996</v>
      </c>
      <c r="F211" s="130">
        <f t="shared" si="6"/>
        <v>62566.770000000004</v>
      </c>
    </row>
    <row r="212" spans="1:6" ht="12.75">
      <c r="A212" s="103" t="s">
        <v>54</v>
      </c>
      <c r="B212" s="108">
        <v>200</v>
      </c>
      <c r="C212" s="109" t="s">
        <v>488</v>
      </c>
      <c r="D212" s="134">
        <v>96886</v>
      </c>
      <c r="E212" s="134">
        <v>34319.88</v>
      </c>
      <c r="F212" s="130">
        <f t="shared" si="6"/>
        <v>62566.12</v>
      </c>
    </row>
    <row r="213" spans="1:6" ht="12.75">
      <c r="A213" s="126" t="s">
        <v>55</v>
      </c>
      <c r="B213" s="108">
        <v>200</v>
      </c>
      <c r="C213" s="109" t="s">
        <v>489</v>
      </c>
      <c r="D213" s="134">
        <v>2114</v>
      </c>
      <c r="E213" s="134">
        <v>2113.35</v>
      </c>
      <c r="F213" s="130">
        <f t="shared" si="6"/>
        <v>0.650000000000091</v>
      </c>
    </row>
    <row r="214" spans="1:6" ht="12.75">
      <c r="A214" s="103" t="s">
        <v>418</v>
      </c>
      <c r="B214" s="108">
        <v>200</v>
      </c>
      <c r="C214" s="109" t="s">
        <v>312</v>
      </c>
      <c r="D214" s="148">
        <f aca="true" t="shared" si="11" ref="D214:E216">D215</f>
        <v>425300</v>
      </c>
      <c r="E214" s="148">
        <f t="shared" si="11"/>
        <v>238479</v>
      </c>
      <c r="F214" s="130">
        <f t="shared" si="6"/>
        <v>186821</v>
      </c>
    </row>
    <row r="215" spans="1:6" ht="25.5">
      <c r="A215" s="103" t="s">
        <v>419</v>
      </c>
      <c r="B215" s="108">
        <v>200</v>
      </c>
      <c r="C215" s="109" t="s">
        <v>422</v>
      </c>
      <c r="D215" s="148">
        <f t="shared" si="11"/>
        <v>425300</v>
      </c>
      <c r="E215" s="148">
        <f t="shared" si="11"/>
        <v>238479</v>
      </c>
      <c r="F215" s="130">
        <f t="shared" si="6"/>
        <v>186821</v>
      </c>
    </row>
    <row r="216" spans="1:6" ht="38.25">
      <c r="A216" s="103" t="s">
        <v>420</v>
      </c>
      <c r="B216" s="108">
        <v>200</v>
      </c>
      <c r="C216" s="109" t="s">
        <v>423</v>
      </c>
      <c r="D216" s="148">
        <f t="shared" si="11"/>
        <v>425300</v>
      </c>
      <c r="E216" s="148">
        <f t="shared" si="11"/>
        <v>238479</v>
      </c>
      <c r="F216" s="130">
        <f t="shared" si="6"/>
        <v>186821</v>
      </c>
    </row>
    <row r="217" spans="1:6" ht="25.5">
      <c r="A217" s="103" t="s">
        <v>421</v>
      </c>
      <c r="B217" s="108">
        <v>200</v>
      </c>
      <c r="C217" s="109" t="s">
        <v>424</v>
      </c>
      <c r="D217" s="148">
        <f>D218+D222</f>
        <v>425300</v>
      </c>
      <c r="E217" s="148">
        <f>E218+E222</f>
        <v>238479</v>
      </c>
      <c r="F217" s="130">
        <f t="shared" si="6"/>
        <v>186821</v>
      </c>
    </row>
    <row r="218" spans="1:6" ht="12.75">
      <c r="A218" s="103" t="s">
        <v>46</v>
      </c>
      <c r="B218" s="108">
        <v>200</v>
      </c>
      <c r="C218" s="109" t="s">
        <v>425</v>
      </c>
      <c r="D218" s="148">
        <f>D219+D221</f>
        <v>387320</v>
      </c>
      <c r="E218" s="148">
        <f>E219+E221</f>
        <v>200499</v>
      </c>
      <c r="F218" s="130">
        <f t="shared" si="6"/>
        <v>186821</v>
      </c>
    </row>
    <row r="219" spans="1:6" ht="12.75">
      <c r="A219" s="103" t="s">
        <v>51</v>
      </c>
      <c r="B219" s="108">
        <v>200</v>
      </c>
      <c r="C219" s="109" t="s">
        <v>426</v>
      </c>
      <c r="D219" s="148">
        <f>D220</f>
        <v>115110</v>
      </c>
      <c r="E219" s="148">
        <f>E220</f>
        <v>73730</v>
      </c>
      <c r="F219" s="130">
        <f t="shared" si="6"/>
        <v>41380</v>
      </c>
    </row>
    <row r="220" spans="1:6" ht="12.75">
      <c r="A220" s="103" t="s">
        <v>55</v>
      </c>
      <c r="B220" s="108">
        <v>200</v>
      </c>
      <c r="C220" s="109" t="s">
        <v>427</v>
      </c>
      <c r="D220" s="149">
        <v>115110</v>
      </c>
      <c r="E220" s="149">
        <v>73730</v>
      </c>
      <c r="F220" s="130">
        <f t="shared" si="6"/>
        <v>41380</v>
      </c>
    </row>
    <row r="221" spans="1:6" ht="12.75">
      <c r="A221" s="126" t="s">
        <v>56</v>
      </c>
      <c r="B221" s="108">
        <v>200</v>
      </c>
      <c r="C221" s="109" t="s">
        <v>428</v>
      </c>
      <c r="D221" s="134">
        <v>272210</v>
      </c>
      <c r="E221" s="134">
        <v>126769</v>
      </c>
      <c r="F221" s="130">
        <f t="shared" si="6"/>
        <v>145441</v>
      </c>
    </row>
    <row r="222" spans="1:6" ht="12.75">
      <c r="A222" s="103" t="s">
        <v>57</v>
      </c>
      <c r="B222" s="108">
        <v>200</v>
      </c>
      <c r="C222" s="109" t="s">
        <v>429</v>
      </c>
      <c r="D222" s="148">
        <f>D223</f>
        <v>37980</v>
      </c>
      <c r="E222" s="148">
        <f>E223</f>
        <v>37980</v>
      </c>
      <c r="F222" s="130">
        <f t="shared" si="6"/>
        <v>0</v>
      </c>
    </row>
    <row r="223" spans="1:6" ht="12.75">
      <c r="A223" s="103" t="s">
        <v>58</v>
      </c>
      <c r="B223" s="108">
        <v>200</v>
      </c>
      <c r="C223" s="109" t="s">
        <v>430</v>
      </c>
      <c r="D223" s="134">
        <v>37980</v>
      </c>
      <c r="E223" s="134">
        <v>37980</v>
      </c>
      <c r="F223" s="130">
        <f t="shared" si="6"/>
        <v>0</v>
      </c>
    </row>
    <row r="224" spans="1:6" ht="12.75">
      <c r="A224" s="103" t="s">
        <v>431</v>
      </c>
      <c r="B224" s="108">
        <v>200</v>
      </c>
      <c r="C224" s="109" t="s">
        <v>437</v>
      </c>
      <c r="D224" s="148">
        <f aca="true" t="shared" si="12" ref="D224:E229">D225</f>
        <v>98000</v>
      </c>
      <c r="E224" s="148">
        <f t="shared" si="12"/>
        <v>55579.35</v>
      </c>
      <c r="F224" s="130">
        <f t="shared" si="6"/>
        <v>42420.65</v>
      </c>
    </row>
    <row r="225" spans="1:6" ht="12.75">
      <c r="A225" s="103" t="s">
        <v>432</v>
      </c>
      <c r="B225" s="108">
        <v>200</v>
      </c>
      <c r="C225" s="109" t="s">
        <v>438</v>
      </c>
      <c r="D225" s="148">
        <f t="shared" si="12"/>
        <v>98000</v>
      </c>
      <c r="E225" s="148">
        <f t="shared" si="12"/>
        <v>55579.35</v>
      </c>
      <c r="F225" s="130">
        <f t="shared" si="6"/>
        <v>42420.65</v>
      </c>
    </row>
    <row r="226" spans="1:6" ht="12.75">
      <c r="A226" s="103" t="s">
        <v>433</v>
      </c>
      <c r="B226" s="108">
        <v>200</v>
      </c>
      <c r="C226" s="109" t="s">
        <v>439</v>
      </c>
      <c r="D226" s="148">
        <f t="shared" si="12"/>
        <v>98000</v>
      </c>
      <c r="E226" s="148">
        <f t="shared" si="12"/>
        <v>55579.35</v>
      </c>
      <c r="F226" s="130">
        <f t="shared" si="6"/>
        <v>42420.65</v>
      </c>
    </row>
    <row r="227" spans="1:6" ht="25.5">
      <c r="A227" s="103" t="s">
        <v>434</v>
      </c>
      <c r="B227" s="108">
        <v>200</v>
      </c>
      <c r="C227" s="109" t="s">
        <v>440</v>
      </c>
      <c r="D227" s="148">
        <f t="shared" si="12"/>
        <v>98000</v>
      </c>
      <c r="E227" s="148">
        <f t="shared" si="12"/>
        <v>55579.35</v>
      </c>
      <c r="F227" s="130">
        <f t="shared" si="6"/>
        <v>42420.65</v>
      </c>
    </row>
    <row r="228" spans="1:6" ht="25.5">
      <c r="A228" s="103" t="s">
        <v>435</v>
      </c>
      <c r="B228" s="108">
        <v>200</v>
      </c>
      <c r="C228" s="109" t="s">
        <v>441</v>
      </c>
      <c r="D228" s="148">
        <f t="shared" si="12"/>
        <v>98000</v>
      </c>
      <c r="E228" s="148">
        <f t="shared" si="12"/>
        <v>55579.35</v>
      </c>
      <c r="F228" s="130">
        <f t="shared" si="6"/>
        <v>42420.65</v>
      </c>
    </row>
    <row r="229" spans="1:6" ht="12.75">
      <c r="A229" s="103" t="s">
        <v>436</v>
      </c>
      <c r="B229" s="108">
        <v>200</v>
      </c>
      <c r="C229" s="109" t="s">
        <v>442</v>
      </c>
      <c r="D229" s="148">
        <f t="shared" si="12"/>
        <v>98000</v>
      </c>
      <c r="E229" s="148">
        <f t="shared" si="12"/>
        <v>55579.35</v>
      </c>
      <c r="F229" s="130">
        <f t="shared" si="6"/>
        <v>42420.65</v>
      </c>
    </row>
    <row r="230" spans="1:6" ht="25.5">
      <c r="A230" s="103" t="s">
        <v>444</v>
      </c>
      <c r="B230" s="108"/>
      <c r="C230" s="109" t="s">
        <v>443</v>
      </c>
      <c r="D230" s="134">
        <v>98000</v>
      </c>
      <c r="E230" s="134">
        <v>55579.35</v>
      </c>
      <c r="F230" s="130">
        <f t="shared" si="6"/>
        <v>42420.65</v>
      </c>
    </row>
    <row r="231" spans="1:6" ht="13.5" customHeight="1">
      <c r="A231" s="103" t="s">
        <v>68</v>
      </c>
      <c r="B231" s="108">
        <v>200</v>
      </c>
      <c r="C231" s="109" t="s">
        <v>180</v>
      </c>
      <c r="D231" s="110">
        <f aca="true" t="shared" si="13" ref="D231:E234">D232</f>
        <v>163300</v>
      </c>
      <c r="E231" s="110">
        <f t="shared" si="13"/>
        <v>113056</v>
      </c>
      <c r="F231" s="111">
        <f t="shared" si="6"/>
        <v>50244</v>
      </c>
    </row>
    <row r="232" spans="1:6" ht="12.75">
      <c r="A232" s="103" t="s">
        <v>445</v>
      </c>
      <c r="B232" s="108">
        <v>200</v>
      </c>
      <c r="C232" s="109" t="s">
        <v>446</v>
      </c>
      <c r="D232" s="110">
        <f t="shared" si="13"/>
        <v>163300</v>
      </c>
      <c r="E232" s="110">
        <f t="shared" si="13"/>
        <v>113056</v>
      </c>
      <c r="F232" s="111">
        <f t="shared" si="6"/>
        <v>50244</v>
      </c>
    </row>
    <row r="233" spans="1:6" ht="38.25">
      <c r="A233" s="103" t="s">
        <v>420</v>
      </c>
      <c r="B233" s="108">
        <v>200</v>
      </c>
      <c r="C233" s="109" t="s">
        <v>447</v>
      </c>
      <c r="D233" s="110">
        <f t="shared" si="13"/>
        <v>163300</v>
      </c>
      <c r="E233" s="110">
        <f t="shared" si="13"/>
        <v>113056</v>
      </c>
      <c r="F233" s="111">
        <f t="shared" si="6"/>
        <v>50244</v>
      </c>
    </row>
    <row r="234" spans="1:6" ht="38.25">
      <c r="A234" s="103" t="s">
        <v>448</v>
      </c>
      <c r="B234" s="108">
        <v>200</v>
      </c>
      <c r="C234" s="109" t="s">
        <v>449</v>
      </c>
      <c r="D234" s="110">
        <f t="shared" si="13"/>
        <v>163300</v>
      </c>
      <c r="E234" s="110">
        <f t="shared" si="13"/>
        <v>113056</v>
      </c>
      <c r="F234" s="111">
        <f t="shared" si="6"/>
        <v>50244</v>
      </c>
    </row>
    <row r="235" spans="1:6" ht="12.75">
      <c r="A235" s="103" t="s">
        <v>46</v>
      </c>
      <c r="B235" s="108">
        <v>200</v>
      </c>
      <c r="C235" s="109" t="s">
        <v>450</v>
      </c>
      <c r="D235" s="110">
        <f>D237+D238</f>
        <v>163300</v>
      </c>
      <c r="E235" s="110">
        <f>E237+E238</f>
        <v>113056</v>
      </c>
      <c r="F235" s="111">
        <f t="shared" si="6"/>
        <v>50244</v>
      </c>
    </row>
    <row r="236" spans="1:6" ht="12.75">
      <c r="A236" s="103" t="s">
        <v>51</v>
      </c>
      <c r="B236" s="108">
        <v>200</v>
      </c>
      <c r="C236" s="109" t="s">
        <v>451</v>
      </c>
      <c r="D236" s="110">
        <f>D237</f>
        <v>78500</v>
      </c>
      <c r="E236" s="110">
        <f>E237</f>
        <v>39216</v>
      </c>
      <c r="F236" s="111">
        <f t="shared" si="6"/>
        <v>39284</v>
      </c>
    </row>
    <row r="237" spans="1:6" ht="12.75">
      <c r="A237" s="103" t="s">
        <v>55</v>
      </c>
      <c r="B237" s="108">
        <v>200</v>
      </c>
      <c r="C237" s="109" t="s">
        <v>452</v>
      </c>
      <c r="D237" s="134">
        <v>78500</v>
      </c>
      <c r="E237" s="134">
        <v>39216</v>
      </c>
      <c r="F237" s="111">
        <f t="shared" si="6"/>
        <v>39284</v>
      </c>
    </row>
    <row r="238" spans="1:6" ht="12.75">
      <c r="A238" s="126" t="s">
        <v>56</v>
      </c>
      <c r="B238" s="108">
        <v>200</v>
      </c>
      <c r="C238" s="109" t="s">
        <v>453</v>
      </c>
      <c r="D238" s="134">
        <v>84800</v>
      </c>
      <c r="E238" s="134">
        <v>73840</v>
      </c>
      <c r="F238" s="111">
        <f t="shared" si="6"/>
        <v>10960</v>
      </c>
    </row>
    <row r="239" spans="1:6" ht="12.75">
      <c r="A239" s="112"/>
      <c r="B239" s="113"/>
      <c r="C239" s="114"/>
      <c r="D239" s="115"/>
      <c r="E239" s="115"/>
      <c r="F239" s="111"/>
    </row>
    <row r="240" spans="1:7" ht="13.5" thickBot="1">
      <c r="A240" s="116"/>
      <c r="B240" s="117"/>
      <c r="C240" s="118"/>
      <c r="D240" s="119"/>
      <c r="E240" s="119"/>
      <c r="F240" s="119"/>
      <c r="G240" s="99"/>
    </row>
    <row r="241" spans="1:6" s="125" customFormat="1" ht="26.25" customHeight="1" thickBot="1">
      <c r="A241" s="120" t="s">
        <v>230</v>
      </c>
      <c r="B241" s="121">
        <v>450</v>
      </c>
      <c r="C241" s="122" t="s">
        <v>94</v>
      </c>
      <c r="D241" s="123">
        <f>Лист1!D17-Лист3!D7</f>
        <v>-1905741</v>
      </c>
      <c r="E241" s="123">
        <f>Лист1!E17-Лист3!E7</f>
        <v>-684805.7199999988</v>
      </c>
      <c r="F241" s="124">
        <f>D241-E241</f>
        <v>-1220935.2800000012</v>
      </c>
    </row>
  </sheetData>
  <sheetProtection/>
  <mergeCells count="8">
    <mergeCell ref="A2:F2"/>
    <mergeCell ref="A4:A5"/>
    <mergeCell ref="B4:B5"/>
    <mergeCell ref="C4:C5"/>
    <mergeCell ref="D4:D5"/>
    <mergeCell ref="E1:F1"/>
    <mergeCell ref="E4:E5"/>
    <mergeCell ref="F4:F5"/>
  </mergeCells>
  <printOptions/>
  <pageMargins left="0.7086614173228347" right="0.1968503937007874" top="0.3937007874015748" bottom="0.2755905511811024" header="0.5118110236220472" footer="0.5118110236220472"/>
  <pageSetup fitToHeight="4"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G142"/>
  <sheetViews>
    <sheetView zoomScalePageLayoutView="0" workbookViewId="0" topLeftCell="A1">
      <selection activeCell="F29" sqref="F29"/>
    </sheetView>
  </sheetViews>
  <sheetFormatPr defaultColWidth="9.140625" defaultRowHeight="12"/>
  <cols>
    <col min="1" max="1" width="43.28125" style="1" customWidth="1"/>
    <col min="2" max="2" width="6.421875" style="1" customWidth="1"/>
    <col min="3" max="3" width="29.140625" style="1" customWidth="1"/>
    <col min="4" max="4" width="16.28125" style="1" customWidth="1"/>
    <col min="5" max="5" width="18.140625" style="1" customWidth="1"/>
    <col min="6" max="6" width="16.8515625" style="1" customWidth="1"/>
    <col min="7" max="16384" width="9.28125" style="1" customWidth="1"/>
  </cols>
  <sheetData>
    <row r="1" spans="1:6" ht="12.75">
      <c r="A1" s="47"/>
      <c r="B1" s="34"/>
      <c r="C1" s="34"/>
      <c r="D1" s="34"/>
      <c r="E1" s="179" t="s">
        <v>196</v>
      </c>
      <c r="F1" s="180"/>
    </row>
    <row r="2" spans="1:6" ht="14.25">
      <c r="A2" s="181" t="s">
        <v>188</v>
      </c>
      <c r="B2" s="181"/>
      <c r="C2" s="181"/>
      <c r="D2" s="181"/>
      <c r="E2" s="181"/>
      <c r="F2" s="181"/>
    </row>
    <row r="3" spans="1:6" ht="14.25">
      <c r="A3" s="50"/>
      <c r="B3" s="50"/>
      <c r="C3" s="50"/>
      <c r="D3" s="51"/>
      <c r="E3" s="51"/>
      <c r="F3" s="51"/>
    </row>
    <row r="4" spans="1:6" ht="12.75" customHeight="1">
      <c r="A4" s="182" t="s">
        <v>76</v>
      </c>
      <c r="B4" s="184" t="s">
        <v>142</v>
      </c>
      <c r="C4" s="186" t="s">
        <v>143</v>
      </c>
      <c r="D4" s="156" t="s">
        <v>117</v>
      </c>
      <c r="E4" s="166" t="s">
        <v>81</v>
      </c>
      <c r="F4" s="178" t="s">
        <v>109</v>
      </c>
    </row>
    <row r="5" spans="1:6" ht="51.75" customHeight="1">
      <c r="A5" s="183"/>
      <c r="B5" s="185"/>
      <c r="C5" s="185"/>
      <c r="D5" s="157"/>
      <c r="E5" s="166"/>
      <c r="F5" s="178"/>
    </row>
    <row r="6" spans="1:7" ht="13.5" thickBot="1">
      <c r="A6" s="60">
        <v>1</v>
      </c>
      <c r="B6" s="53">
        <v>2</v>
      </c>
      <c r="C6" s="53">
        <v>3</v>
      </c>
      <c r="D6" s="54">
        <v>4</v>
      </c>
      <c r="E6" s="55">
        <v>5</v>
      </c>
      <c r="F6" s="59">
        <v>6</v>
      </c>
      <c r="G6" s="13"/>
    </row>
    <row r="7" spans="1:6" ht="29.25" customHeight="1">
      <c r="A7" s="61" t="s">
        <v>43</v>
      </c>
      <c r="B7" s="56">
        <v>500</v>
      </c>
      <c r="C7" s="77" t="s">
        <v>94</v>
      </c>
      <c r="D7" s="78">
        <f>D12</f>
        <v>1905741</v>
      </c>
      <c r="E7" s="78">
        <f>E12</f>
        <v>684805.7200000007</v>
      </c>
      <c r="F7" s="79">
        <f>D7-E7</f>
        <v>1220935.2799999993</v>
      </c>
    </row>
    <row r="8" spans="1:6" ht="38.25">
      <c r="A8" s="61" t="s">
        <v>144</v>
      </c>
      <c r="B8" s="57" t="s">
        <v>93</v>
      </c>
      <c r="C8" s="80" t="s">
        <v>94</v>
      </c>
      <c r="D8" s="81" t="s">
        <v>85</v>
      </c>
      <c r="E8" s="81" t="s">
        <v>85</v>
      </c>
      <c r="F8" s="82" t="s">
        <v>85</v>
      </c>
    </row>
    <row r="9" spans="1:6" ht="12.75">
      <c r="A9" s="61" t="s">
        <v>145</v>
      </c>
      <c r="B9" s="57" t="s">
        <v>93</v>
      </c>
      <c r="C9" s="80" t="s">
        <v>85</v>
      </c>
      <c r="D9" s="81" t="s">
        <v>85</v>
      </c>
      <c r="E9" s="81" t="s">
        <v>85</v>
      </c>
      <c r="F9" s="82" t="s">
        <v>85</v>
      </c>
    </row>
    <row r="10" spans="1:6" ht="29.25" customHeight="1">
      <c r="A10" s="61" t="s">
        <v>146</v>
      </c>
      <c r="B10" s="57" t="s">
        <v>95</v>
      </c>
      <c r="C10" s="80" t="s">
        <v>94</v>
      </c>
      <c r="D10" s="81" t="s">
        <v>85</v>
      </c>
      <c r="E10" s="81" t="s">
        <v>85</v>
      </c>
      <c r="F10" s="82" t="s">
        <v>85</v>
      </c>
    </row>
    <row r="11" spans="1:6" ht="16.5" customHeight="1">
      <c r="A11" s="61" t="s">
        <v>96</v>
      </c>
      <c r="B11" s="57" t="s">
        <v>85</v>
      </c>
      <c r="C11" s="80" t="s">
        <v>85</v>
      </c>
      <c r="D11" s="81" t="s">
        <v>85</v>
      </c>
      <c r="E11" s="81" t="s">
        <v>85</v>
      </c>
      <c r="F11" s="82" t="s">
        <v>85</v>
      </c>
    </row>
    <row r="12" spans="1:6" ht="15.75" customHeight="1">
      <c r="A12" s="61" t="s">
        <v>99</v>
      </c>
      <c r="B12" s="57">
        <v>700</v>
      </c>
      <c r="C12" s="80" t="s">
        <v>86</v>
      </c>
      <c r="D12" s="83">
        <f>D13+D17</f>
        <v>1905741</v>
      </c>
      <c r="E12" s="83">
        <f>E13+E17</f>
        <v>684805.7200000007</v>
      </c>
      <c r="F12" s="84">
        <f>D12-E12</f>
        <v>1220935.2799999993</v>
      </c>
    </row>
    <row r="13" spans="1:6" ht="12.75">
      <c r="A13" s="61" t="s">
        <v>100</v>
      </c>
      <c r="B13" s="57">
        <v>700</v>
      </c>
      <c r="C13" s="80" t="s">
        <v>87</v>
      </c>
      <c r="D13" s="83">
        <f aca="true" t="shared" si="0" ref="D13:E15">D14</f>
        <v>-22567049</v>
      </c>
      <c r="E13" s="83">
        <f t="shared" si="0"/>
        <v>-9106983.04</v>
      </c>
      <c r="F13" s="84">
        <f>D13-E13</f>
        <v>-13460065.96</v>
      </c>
    </row>
    <row r="14" spans="1:6" ht="12.75">
      <c r="A14" s="61" t="s">
        <v>101</v>
      </c>
      <c r="B14" s="57">
        <v>710</v>
      </c>
      <c r="C14" s="80" t="s">
        <v>88</v>
      </c>
      <c r="D14" s="83">
        <f t="shared" si="0"/>
        <v>-22567049</v>
      </c>
      <c r="E14" s="83">
        <f t="shared" si="0"/>
        <v>-9106983.04</v>
      </c>
      <c r="F14" s="85" t="s">
        <v>181</v>
      </c>
    </row>
    <row r="15" spans="1:6" ht="25.5">
      <c r="A15" s="61" t="s">
        <v>102</v>
      </c>
      <c r="B15" s="57">
        <v>710</v>
      </c>
      <c r="C15" s="80" t="s">
        <v>89</v>
      </c>
      <c r="D15" s="83">
        <f t="shared" si="0"/>
        <v>-22567049</v>
      </c>
      <c r="E15" s="83">
        <f t="shared" si="0"/>
        <v>-9106983.04</v>
      </c>
      <c r="F15" s="85" t="s">
        <v>181</v>
      </c>
    </row>
    <row r="16" spans="1:6" ht="29.25" customHeight="1">
      <c r="A16" s="61" t="s">
        <v>44</v>
      </c>
      <c r="B16" s="57">
        <v>710</v>
      </c>
      <c r="C16" s="80" t="s">
        <v>149</v>
      </c>
      <c r="D16" s="86">
        <v>-22567049</v>
      </c>
      <c r="E16" s="86">
        <v>-9106983.04</v>
      </c>
      <c r="F16" s="85" t="s">
        <v>181</v>
      </c>
    </row>
    <row r="17" spans="1:6" ht="12.75">
      <c r="A17" s="61" t="s">
        <v>103</v>
      </c>
      <c r="B17" s="57" t="s">
        <v>147</v>
      </c>
      <c r="C17" s="80" t="s">
        <v>90</v>
      </c>
      <c r="D17" s="83">
        <f aca="true" t="shared" si="1" ref="D17:E19">D18</f>
        <v>24472790</v>
      </c>
      <c r="E17" s="83">
        <f t="shared" si="1"/>
        <v>9791788.76</v>
      </c>
      <c r="F17" s="85" t="s">
        <v>181</v>
      </c>
    </row>
    <row r="18" spans="1:6" ht="12.75">
      <c r="A18" s="61" t="s">
        <v>104</v>
      </c>
      <c r="B18" s="57">
        <v>720</v>
      </c>
      <c r="C18" s="80" t="s">
        <v>91</v>
      </c>
      <c r="D18" s="83">
        <f t="shared" si="1"/>
        <v>24472790</v>
      </c>
      <c r="E18" s="83">
        <f t="shared" si="1"/>
        <v>9791788.76</v>
      </c>
      <c r="F18" s="85" t="s">
        <v>181</v>
      </c>
    </row>
    <row r="19" spans="1:6" ht="27.75" customHeight="1">
      <c r="A19" s="61" t="s">
        <v>105</v>
      </c>
      <c r="B19" s="57">
        <v>720</v>
      </c>
      <c r="C19" s="80" t="s">
        <v>92</v>
      </c>
      <c r="D19" s="83">
        <f t="shared" si="1"/>
        <v>24472790</v>
      </c>
      <c r="E19" s="83">
        <f t="shared" si="1"/>
        <v>9791788.76</v>
      </c>
      <c r="F19" s="85" t="s">
        <v>181</v>
      </c>
    </row>
    <row r="20" spans="1:6" ht="30.75" customHeight="1" thickBot="1">
      <c r="A20" s="61" t="s">
        <v>45</v>
      </c>
      <c r="B20" s="58">
        <v>720</v>
      </c>
      <c r="C20" s="87" t="s">
        <v>148</v>
      </c>
      <c r="D20" s="88">
        <v>24472790</v>
      </c>
      <c r="E20" s="88">
        <v>9791788.76</v>
      </c>
      <c r="F20" s="89" t="s">
        <v>181</v>
      </c>
    </row>
    <row r="21" spans="1:6" ht="11.25">
      <c r="A21" s="19"/>
      <c r="B21" s="20"/>
      <c r="C21" s="20"/>
      <c r="D21" s="21"/>
      <c r="E21" s="22"/>
      <c r="F21" s="22"/>
    </row>
    <row r="22" spans="1:6" ht="12.75">
      <c r="A22" s="23"/>
      <c r="B22" s="24"/>
      <c r="C22" s="25"/>
      <c r="D22" s="26"/>
      <c r="E22" s="15"/>
      <c r="F22" s="15"/>
    </row>
    <row r="23" spans="1:6" ht="12.75">
      <c r="A23" s="62" t="s">
        <v>182</v>
      </c>
      <c r="B23" s="18"/>
      <c r="C23" s="18"/>
      <c r="D23" s="16" t="s">
        <v>313</v>
      </c>
      <c r="E23" s="15"/>
      <c r="F23" s="15"/>
    </row>
    <row r="24" spans="1:6" ht="14.25" customHeight="1">
      <c r="A24" s="63" t="s">
        <v>186</v>
      </c>
      <c r="B24" s="64" t="s">
        <v>185</v>
      </c>
      <c r="C24" s="17"/>
      <c r="D24" s="17"/>
      <c r="E24" s="15"/>
      <c r="F24" s="15"/>
    </row>
    <row r="25" spans="1:6" ht="22.5" customHeight="1">
      <c r="A25" s="62" t="s">
        <v>183</v>
      </c>
      <c r="B25" s="18"/>
      <c r="C25" s="18"/>
      <c r="D25" s="65" t="s">
        <v>314</v>
      </c>
      <c r="E25" s="15"/>
      <c r="F25" s="15"/>
    </row>
    <row r="26" spans="1:6" ht="12.75">
      <c r="A26" s="63" t="s">
        <v>184</v>
      </c>
      <c r="B26" s="64" t="s">
        <v>185</v>
      </c>
      <c r="C26" s="17"/>
      <c r="D26" s="17"/>
      <c r="E26" s="15"/>
      <c r="F26" s="15"/>
    </row>
    <row r="27" spans="1:6" ht="21" customHeight="1">
      <c r="A27" s="62" t="s">
        <v>71</v>
      </c>
      <c r="B27" s="18"/>
      <c r="C27" s="18"/>
      <c r="D27" s="65" t="s">
        <v>315</v>
      </c>
      <c r="E27" s="15"/>
      <c r="F27" s="15"/>
    </row>
    <row r="28" spans="1:6" ht="12.75">
      <c r="A28" s="63" t="s">
        <v>187</v>
      </c>
      <c r="B28" s="64" t="s">
        <v>185</v>
      </c>
      <c r="C28" s="17"/>
      <c r="D28" s="17"/>
      <c r="E28" s="15"/>
      <c r="F28" s="15"/>
    </row>
    <row r="29" spans="1:6" ht="12.75">
      <c r="A29" s="15"/>
      <c r="B29" s="15"/>
      <c r="C29" s="15"/>
      <c r="D29" s="15"/>
      <c r="E29" s="15"/>
      <c r="F29" s="15"/>
    </row>
    <row r="30" spans="1:6" ht="12.75">
      <c r="A30" s="17" t="s">
        <v>550</v>
      </c>
      <c r="B30" s="17"/>
      <c r="C30" s="17"/>
      <c r="D30" s="17"/>
      <c r="E30" s="17"/>
      <c r="F30" s="17"/>
    </row>
    <row r="138" spans="2:3" ht="11.25">
      <c r="B138" s="13"/>
      <c r="C138" s="13"/>
    </row>
    <row r="139" spans="2:3" ht="11.25">
      <c r="B139" s="14"/>
      <c r="C139" s="14"/>
    </row>
    <row r="140" spans="2:3" ht="11.25">
      <c r="B140" s="13"/>
      <c r="C140" s="13"/>
    </row>
    <row r="141" spans="2:3" ht="11.25">
      <c r="B141" s="14"/>
      <c r="C141" s="14"/>
    </row>
    <row r="142" spans="2:3" ht="11.25">
      <c r="B142" s="13"/>
      <c r="C142" s="13"/>
    </row>
  </sheetData>
  <sheetProtection/>
  <mergeCells count="8">
    <mergeCell ref="E4:E5"/>
    <mergeCell ref="F4:F5"/>
    <mergeCell ref="E1:F1"/>
    <mergeCell ref="A2:F2"/>
    <mergeCell ref="A4:A5"/>
    <mergeCell ref="B4:B5"/>
    <mergeCell ref="C4:C5"/>
    <mergeCell ref="D4:D5"/>
  </mergeCells>
  <printOptions/>
  <pageMargins left="0.64" right="0.2" top="1" bottom="1" header="0.5" footer="0.5"/>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kovmilkin hutyor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dc:creator>
  <cp:keywords/>
  <dc:description/>
  <cp:lastModifiedBy>Администрация</cp:lastModifiedBy>
  <cp:lastPrinted>2011-06-13T09:30:07Z</cp:lastPrinted>
  <dcterms:created xsi:type="dcterms:W3CDTF">2010-03-16T10:38:22Z</dcterms:created>
  <dcterms:modified xsi:type="dcterms:W3CDTF">2011-08-03T11:59:16Z</dcterms:modified>
  <cp:category/>
  <cp:version/>
  <cp:contentType/>
  <cp:contentStatus/>
</cp:coreProperties>
</file>